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elmancity-my.sharepoint.com/personal/infobiblio_casselman_ca/Documents/Biblio/Tableaux/"/>
    </mc:Choice>
  </mc:AlternateContent>
  <xr:revisionPtr revIDLastSave="80" documentId="14_{9A122C7C-2BB1-471B-B5DE-3D7C132B1B69}" xr6:coauthVersionLast="47" xr6:coauthVersionMax="47" xr10:uidLastSave="{6A12312E-A9CD-431E-A8E6-879A13CD2B88}"/>
  <bookViews>
    <workbookView xWindow="-120" yWindow="-120" windowWidth="29040" windowHeight="15720" activeTab="4" xr2:uid="{8E73D674-4AE6-497D-BA9A-943203354CC2}"/>
  </bookViews>
  <sheets>
    <sheet name="2023" sheetId="1" r:id="rId1"/>
    <sheet name="2022" sheetId="3" r:id="rId2"/>
    <sheet name="2019" sheetId="4" r:id="rId3"/>
    <sheet name="2024" sheetId="2" r:id="rId4"/>
    <sheet name="tableau comparatif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2" l="1"/>
  <c r="E25" i="5" s="1"/>
  <c r="A24" i="5"/>
  <c r="A25" i="5"/>
  <c r="N24" i="2"/>
  <c r="E24" i="5" s="1"/>
  <c r="D16" i="2"/>
  <c r="E16" i="2" s="1"/>
  <c r="F16" i="2" s="1"/>
  <c r="G16" i="2" s="1"/>
  <c r="H16" i="2" s="1"/>
  <c r="I16" i="2" s="1"/>
  <c r="J16" i="2" s="1"/>
  <c r="K16" i="2" s="1"/>
  <c r="L16" i="2" s="1"/>
  <c r="M16" i="2" s="1"/>
  <c r="C16" i="2"/>
  <c r="B16" i="2"/>
  <c r="N12" i="2"/>
  <c r="B16" i="5"/>
  <c r="C5" i="5"/>
  <c r="B5" i="5"/>
  <c r="N26" i="4"/>
  <c r="N25" i="4"/>
  <c r="N24" i="4"/>
  <c r="N23" i="4"/>
  <c r="N22" i="4"/>
  <c r="N21" i="4"/>
  <c r="N20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8" i="3" l="1"/>
  <c r="N27" i="3"/>
  <c r="N26" i="3"/>
  <c r="N25" i="3"/>
  <c r="N24" i="3"/>
  <c r="N23" i="3"/>
  <c r="N22" i="3"/>
  <c r="N21" i="3"/>
  <c r="N17" i="3"/>
  <c r="N16" i="3"/>
  <c r="N15" i="3"/>
  <c r="N14" i="3"/>
  <c r="N13" i="3"/>
  <c r="N12" i="3"/>
  <c r="N11" i="3"/>
  <c r="N10" i="3"/>
  <c r="N9" i="3"/>
  <c r="N7" i="3"/>
  <c r="N6" i="3"/>
  <c r="N9" i="1" l="1"/>
  <c r="N23" i="2"/>
  <c r="E23" i="5" s="1"/>
  <c r="N22" i="2"/>
  <c r="E22" i="5" s="1"/>
  <c r="N21" i="2"/>
  <c r="E21" i="5" s="1"/>
  <c r="N20" i="2"/>
  <c r="E20" i="5" s="1"/>
  <c r="N19" i="2"/>
  <c r="E19" i="5" s="1"/>
  <c r="N18" i="2"/>
  <c r="E18" i="5" s="1"/>
  <c r="N15" i="2"/>
  <c r="E16" i="5" s="1"/>
  <c r="E12" i="5"/>
  <c r="N9" i="2"/>
  <c r="E9" i="5" s="1"/>
  <c r="N5" i="2"/>
  <c r="E5" i="5" s="1"/>
  <c r="N5" i="1"/>
  <c r="N12" i="1"/>
  <c r="N15" i="1"/>
  <c r="N18" i="1"/>
  <c r="N19" i="1"/>
  <c r="N20" i="1"/>
  <c r="N21" i="1"/>
  <c r="N22" i="1"/>
  <c r="N23" i="1"/>
  <c r="E15" i="5" l="1"/>
</calcChain>
</file>

<file path=xl/sharedStrings.xml><?xml version="1.0" encoding="utf-8"?>
<sst xmlns="http://schemas.openxmlformats.org/spreadsheetml/2006/main" count="122" uniqueCount="51">
  <si>
    <t xml:space="preserve">Dépôt  ( $ ) </t>
  </si>
  <si>
    <t>DVD</t>
  </si>
  <si>
    <t>Jeux</t>
  </si>
  <si>
    <t>Réservations</t>
  </si>
  <si>
    <t>Renouvellements</t>
  </si>
  <si>
    <t>Emprunts</t>
  </si>
  <si>
    <t>Emprunts Périodiques</t>
  </si>
  <si>
    <t xml:space="preserve">Membres inscrit </t>
  </si>
  <si>
    <t>Élaguer (livres, pério.)</t>
  </si>
  <si>
    <t>Usagers laptop</t>
  </si>
  <si>
    <t>Livres catalogués</t>
  </si>
  <si>
    <t>Total</t>
  </si>
  <si>
    <t>déc.</t>
  </si>
  <si>
    <t>nov.</t>
  </si>
  <si>
    <t>oct.</t>
  </si>
  <si>
    <t>sept.</t>
  </si>
  <si>
    <t>aout</t>
  </si>
  <si>
    <t>juillet</t>
  </si>
  <si>
    <t xml:space="preserve">juin </t>
  </si>
  <si>
    <t>mai</t>
  </si>
  <si>
    <t>avril</t>
  </si>
  <si>
    <t>mars</t>
  </si>
  <si>
    <t>fév.</t>
  </si>
  <si>
    <t>jan.</t>
  </si>
  <si>
    <t>Bibliothèque  publique de Casselman 2023</t>
  </si>
  <si>
    <t>Membres inscrit approx.</t>
  </si>
  <si>
    <t>Membres inscrit cumulatif</t>
  </si>
  <si>
    <t>Bibliothèque  publique de Casselman 2024</t>
  </si>
  <si>
    <t>Bibliothèque  publique de Casselman 2022</t>
  </si>
  <si>
    <t>Périodiques</t>
  </si>
  <si>
    <t>Livres audio</t>
  </si>
  <si>
    <t>Membres total Approx.</t>
  </si>
  <si>
    <t>Usagers Portable</t>
  </si>
  <si>
    <t>Bibliothèque  publique de Casselman 2019</t>
  </si>
  <si>
    <t>Revues cataloguées</t>
  </si>
  <si>
    <t>DVD catalogués</t>
  </si>
  <si>
    <t>Élaguer usagers</t>
  </si>
  <si>
    <t>Membres inscrit (payé)</t>
  </si>
  <si>
    <t>Membres inscrit Cass.</t>
  </si>
  <si>
    <t xml:space="preserve">Membres inscrit privilège </t>
  </si>
  <si>
    <t>Membre total(Mandarin)</t>
  </si>
  <si>
    <t>Usagers portable</t>
  </si>
  <si>
    <t>Bibliothèque  publique de Casselman- Tableau comparatif 2019-2022-2023- 2024</t>
  </si>
  <si>
    <t>Emprunts livres</t>
  </si>
  <si>
    <t>Renouvellements livres</t>
  </si>
  <si>
    <t>Réservations livres</t>
  </si>
  <si>
    <t>Livres/Revues catalogués</t>
  </si>
  <si>
    <t>Usagers portables</t>
  </si>
  <si>
    <t>En date du 24 mai 2024 !</t>
  </si>
  <si>
    <t>Instagram</t>
  </si>
  <si>
    <t>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</si>
</sst>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 indent="1"/>
    </xf>
    <xf numFmtId="0" fontId="5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2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indent="1"/>
    </xf>
    <xf numFmtId="0" fontId="10" fillId="0" borderId="0" xfId="0" applyFont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indent="1"/>
      <protection locked="0"/>
    </xf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920277296360483"/>
          <c:y val="9.3023255813953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651443205016039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'2023'!$A$5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'2023'!$B$5:$N$5</c:f>
              <c:numCache>
                <c:formatCode>General</c:formatCode>
                <c:ptCount val="13"/>
                <c:pt idx="0">
                  <c:v>47</c:v>
                </c:pt>
                <c:pt idx="1">
                  <c:v>58</c:v>
                </c:pt>
                <c:pt idx="2">
                  <c:v>64</c:v>
                </c:pt>
                <c:pt idx="3">
                  <c:v>39</c:v>
                </c:pt>
                <c:pt idx="4">
                  <c:v>53</c:v>
                </c:pt>
                <c:pt idx="5">
                  <c:v>32</c:v>
                </c:pt>
                <c:pt idx="6">
                  <c:v>41</c:v>
                </c:pt>
                <c:pt idx="7">
                  <c:v>31</c:v>
                </c:pt>
                <c:pt idx="8">
                  <c:v>47</c:v>
                </c:pt>
                <c:pt idx="9">
                  <c:v>65</c:v>
                </c:pt>
                <c:pt idx="10">
                  <c:v>36</c:v>
                </c:pt>
                <c:pt idx="11">
                  <c:v>36</c:v>
                </c:pt>
                <c:pt idx="1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93E-A145-1FCB0C6A4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618400"/>
        <c:axId val="142237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6B-493E-A145-1FCB0C6A4FB0}"/>
                  </c:ext>
                </c:extLst>
              </c15:ser>
            </c15:filteredBarSeries>
          </c:ext>
        </c:extLst>
      </c:barChart>
      <c:catAx>
        <c:axId val="14246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73408"/>
        <c:crosses val="autoZero"/>
        <c:auto val="1"/>
        <c:lblAlgn val="ctr"/>
        <c:lblOffset val="100"/>
        <c:noMultiLvlLbl val="0"/>
      </c:catAx>
      <c:valAx>
        <c:axId val="14223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618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9347112860892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0.19486111111111112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Membres inscrit approx.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'2023'!$B$16:$N$16</c:f>
              <c:numCache>
                <c:formatCode>General</c:formatCode>
                <c:ptCount val="13"/>
                <c:pt idx="0">
                  <c:v>1758</c:v>
                </c:pt>
                <c:pt idx="1">
                  <c:v>1770</c:v>
                </c:pt>
                <c:pt idx="2">
                  <c:v>1794</c:v>
                </c:pt>
                <c:pt idx="3">
                  <c:v>1814</c:v>
                </c:pt>
                <c:pt idx="4">
                  <c:v>1838</c:v>
                </c:pt>
                <c:pt idx="5">
                  <c:v>1870</c:v>
                </c:pt>
                <c:pt idx="6">
                  <c:v>1911</c:v>
                </c:pt>
                <c:pt idx="7">
                  <c:v>1934</c:v>
                </c:pt>
                <c:pt idx="8">
                  <c:v>1971</c:v>
                </c:pt>
                <c:pt idx="9">
                  <c:v>1991</c:v>
                </c:pt>
                <c:pt idx="10">
                  <c:v>2006</c:v>
                </c:pt>
                <c:pt idx="11">
                  <c:v>2025</c:v>
                </c:pt>
                <c:pt idx="1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D-424A-823D-A6B0285D68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021232"/>
        <c:axId val="548664640"/>
      </c:barChart>
      <c:catAx>
        <c:axId val="2250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64640"/>
        <c:crosses val="autoZero"/>
        <c:auto val="1"/>
        <c:lblAlgn val="ctr"/>
        <c:lblOffset val="100"/>
        <c:noMultiLvlLbl val="0"/>
      </c:catAx>
      <c:valAx>
        <c:axId val="54866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2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'2023'!$B$12:$N$12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</c:v>
                </c:pt>
                <c:pt idx="7">
                  <c:v>11</c:v>
                </c:pt>
                <c:pt idx="8">
                  <c:v>7</c:v>
                </c:pt>
                <c:pt idx="9">
                  <c:v>117</c:v>
                </c:pt>
                <c:pt idx="10">
                  <c:v>4</c:v>
                </c:pt>
                <c:pt idx="11">
                  <c:v>5</c:v>
                </c:pt>
                <c:pt idx="1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E-4C19-8E30-0E4E6DAD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0675231"/>
        <c:axId val="682282751"/>
      </c:barChart>
      <c:catAx>
        <c:axId val="68067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82751"/>
        <c:crosses val="autoZero"/>
        <c:auto val="1"/>
        <c:lblAlgn val="ctr"/>
        <c:lblOffset val="100"/>
        <c:noMultiLvlLbl val="0"/>
      </c:catAx>
      <c:valAx>
        <c:axId val="682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75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151</c:v>
                </c:pt>
                <c:pt idx="7">
                  <c:v>0</c:v>
                </c:pt>
                <c:pt idx="1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B-490E-B463-4CE7EB74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CB-490E-B463-4CE7EB7444D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5-4BCF-9EEB-9D7EEA7B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9</c:v>
                </c:pt>
                <c:pt idx="12">
                  <c:v>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0-4DD8-A477-C0437BE6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12</c:v>
                </c:pt>
                <c:pt idx="1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5-4DBA-95D8-7044BEA8F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2134</c:v>
                </c:pt>
                <c:pt idx="5">
                  <c:v>2134</c:v>
                </c:pt>
                <c:pt idx="6">
                  <c:v>2134</c:v>
                </c:pt>
                <c:pt idx="7">
                  <c:v>2134</c:v>
                </c:pt>
                <c:pt idx="8">
                  <c:v>2134</c:v>
                </c:pt>
                <c:pt idx="9">
                  <c:v>2134</c:v>
                </c:pt>
                <c:pt idx="10">
                  <c:v>2134</c:v>
                </c:pt>
                <c:pt idx="11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E-46AF-8DCC-20C57B23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9-4589-962A-9A5404B6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565</c:v>
                </c:pt>
                <c:pt idx="12">
                  <c:v>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F-481C-9DCB-C621D152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46</c:v>
                </c:pt>
                <c:pt idx="1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0-4ED2-A4D3-F4569BE99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717592592592593"/>
          <c:y val="0.18840586876863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40252922930088"/>
          <c:y val="0.14896027842950813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16"/>
          <c:order val="16"/>
          <c:tx>
            <c:strRef>
              <c:f>[1]Sheet6!$A$20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[1]Sheet6!$B$3:$N$3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[1]Sheet6!$B$20:$N$20</c:f>
              <c:numCache>
                <c:formatCode>General</c:formatCode>
                <c:ptCount val="13"/>
                <c:pt idx="0">
                  <c:v>682</c:v>
                </c:pt>
                <c:pt idx="1">
                  <c:v>624</c:v>
                </c:pt>
                <c:pt idx="2">
                  <c:v>791</c:v>
                </c:pt>
                <c:pt idx="3">
                  <c:v>625</c:v>
                </c:pt>
                <c:pt idx="4">
                  <c:v>645</c:v>
                </c:pt>
                <c:pt idx="5">
                  <c:v>572</c:v>
                </c:pt>
                <c:pt idx="6">
                  <c:v>742</c:v>
                </c:pt>
                <c:pt idx="7">
                  <c:v>505</c:v>
                </c:pt>
                <c:pt idx="12">
                  <c:v>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26E-B2C6-13BCECA77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184847"/>
        <c:axId val="704780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[1]Sheet6!$A$4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[1]Sheet6!$B$4:$N$4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68A-426E-B2C6-13BCECA772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8A-426E-B2C6-13BCECA772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8A-426E-B2C6-13BCECA772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A-426E-B2C6-13BCECA772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A-426E-B2C6-13BCECA772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8A-426E-B2C6-13BCECA772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A-426E-B2C6-13BCECA772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8A-426E-B2C6-13BCECA772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A-426E-B2C6-13BCECA772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8A-426E-B2C6-13BCECA772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A-426E-B2C6-13BCECA772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68A-426E-B2C6-13BCECA772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A-426E-B2C6-13BCECA7722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8A-426E-B2C6-13BCECA7722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A-426E-B2C6-13BCECA7722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8A-426E-B2C6-13BCECA7722B}"/>
                  </c:ext>
                </c:extLst>
              </c15:ser>
            </c15:filteredBarSeries>
          </c:ext>
        </c:extLst>
      </c:barChart>
      <c:catAx>
        <c:axId val="75218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80575"/>
        <c:crosses val="autoZero"/>
        <c:auto val="1"/>
        <c:lblAlgn val="ctr"/>
        <c:lblOffset val="100"/>
        <c:noMultiLvlLbl val="0"/>
      </c:catAx>
      <c:valAx>
        <c:axId val="70478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18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5-4CA8-9F51-567AA8C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56A-99A1-2A21F403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25</c:v>
                </c:pt>
                <c:pt idx="1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452B-9863-60F7B1CC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02537182852145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'2024'!$B$24:$N$24</c:f>
              <c:numCache>
                <c:formatCode>General</c:formatCode>
                <c:ptCount val="13"/>
                <c:pt idx="4">
                  <c:v>626</c:v>
                </c:pt>
                <c:pt idx="12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6-4342-ACB8-113A4206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556736"/>
        <c:axId val="434558656"/>
      </c:barChart>
      <c:catAx>
        <c:axId val="4345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558656"/>
        <c:crosses val="autoZero"/>
        <c:auto val="1"/>
        <c:lblAlgn val="ctr"/>
        <c:lblOffset val="100"/>
        <c:noMultiLvlLbl val="0"/>
      </c:catAx>
      <c:valAx>
        <c:axId val="4345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55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'2024'!$A$25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'2024'!$B$25:$N$25</c:f>
              <c:numCache>
                <c:formatCode>0.00</c:formatCode>
                <c:ptCount val="13"/>
                <c:pt idx="4" formatCode="0">
                  <c:v>16</c:v>
                </c:pt>
                <c:pt idx="12" formatCode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94E-8BB4-C43F52E49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604656"/>
        <c:axId val="434605136"/>
      </c:barChart>
      <c:catAx>
        <c:axId val="4346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05136"/>
        <c:crosses val="autoZero"/>
        <c:auto val="1"/>
        <c:lblAlgn val="ctr"/>
        <c:lblOffset val="100"/>
        <c:noMultiLvlLbl val="0"/>
      </c:catAx>
      <c:valAx>
        <c:axId val="43460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6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08213035870514"/>
          <c:y val="0.12355212355212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[1]Sheet8!$A$20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[1]Sheet8!$B$1:$N$1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[1]Sheet8!$B$20:$N$20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018-A2D2-F2F982752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621983"/>
        <c:axId val="493395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[1]Sheet8!$A$2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[1]Sheet8!$B$2:$N$2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F5-4018-A2D2-F2F98275212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F5-4018-A2D2-F2F98275212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F5-4018-A2D2-F2F9827521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F5-4018-A2D2-F2F98275212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F5-4018-A2D2-F2F9827521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F5-4018-A2D2-F2F98275212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F5-4018-A2D2-F2F9827521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F5-4018-A2D2-F2F98275212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F5-4018-A2D2-F2F9827521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F5-4018-A2D2-F2F98275212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F5-4018-A2D2-F2F9827521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F5-4018-A2D2-F2F98275212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F5-4018-A2D2-F2F982752126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F5-4018-A2D2-F2F982752126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F5-4018-A2D2-F2F982752126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F5-4018-A2D2-F2F982752126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F5-4018-A2D2-F2F982752126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F5-4018-A2D2-F2F982752126}"/>
                  </c:ext>
                </c:extLst>
              </c15:ser>
            </c15:filteredBarSeries>
          </c:ext>
        </c:extLst>
      </c:barChart>
      <c:catAx>
        <c:axId val="66262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95855"/>
        <c:crosses val="autoZero"/>
        <c:auto val="1"/>
        <c:lblAlgn val="ctr"/>
        <c:lblOffset val="100"/>
        <c:noMultiLvlLbl val="0"/>
      </c:catAx>
      <c:valAx>
        <c:axId val="49339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1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34512843606849E-2"/>
          <c:y val="0.22358556385039838"/>
          <c:w val="0.86859263909169071"/>
          <c:h val="0.62660533650998673"/>
        </c:manualLayout>
      </c:layout>
      <c:barChart>
        <c:barDir val="col"/>
        <c:grouping val="clustered"/>
        <c:varyColors val="0"/>
        <c:ser>
          <c:idx val="19"/>
          <c:order val="19"/>
          <c:tx>
            <c:strRef>
              <c:f>[1]Sheet9!$A$21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[1]Sheet9!$B$1:$N$1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[1]Sheet9!$B$21:$N$21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1-4EE2-9580-2B69912474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6420751"/>
        <c:axId val="50184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[1]Sheet9!$A$2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[1]Sheet9!$B$2:$N$2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71-4EE2-9580-2B69912474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71-4EE2-9580-2B69912474F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71-4EE2-9580-2B69912474F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71-4EE2-9580-2B69912474F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71-4EE2-9580-2B69912474F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71-4EE2-9580-2B69912474F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71-4EE2-9580-2B69912474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71-4EE2-9580-2B69912474F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71-4EE2-9580-2B69912474F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71-4EE2-9580-2B69912474F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71-4EE2-9580-2B69912474F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571-4EE2-9580-2B69912474F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71-4EE2-9580-2B69912474F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71-4EE2-9580-2B69912474F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71-4EE2-9580-2B69912474F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71-4EE2-9580-2B69912474F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71-4EE2-9580-2B69912474F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71-4EE2-9580-2B69912474F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571-4EE2-9580-2B69912474F4}"/>
                  </c:ext>
                </c:extLst>
              </c15:ser>
            </c15:filteredBarSeries>
          </c:ext>
        </c:extLst>
      </c:barChart>
      <c:catAx>
        <c:axId val="85642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4255"/>
        <c:crosses val="autoZero"/>
        <c:auto val="1"/>
        <c:lblAlgn val="ctr"/>
        <c:lblOffset val="100"/>
        <c:noMultiLvlLbl val="0"/>
      </c:catAx>
      <c:valAx>
        <c:axId val="5018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20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53463108778069"/>
          <c:y val="9.3385214007782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50123942840473E-2"/>
          <c:y val="2.849556256829764E-2"/>
          <c:w val="0.86791283902012251"/>
          <c:h val="0.63532256911465834"/>
        </c:manualLayout>
      </c:layout>
      <c:barChart>
        <c:barDir val="col"/>
        <c:grouping val="clustered"/>
        <c:varyColors val="0"/>
        <c:ser>
          <c:idx val="20"/>
          <c:order val="20"/>
          <c:tx>
            <c:strRef>
              <c:f>[1]Sheet10!$A$23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[1]Sheet10!$B$2:$N$2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[1]Sheet10!$B$23:$N$23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10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D-4EFE-BF4C-D7CBEF54F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251663"/>
        <c:axId val="501845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[1]Sheet10!$A$3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[1]Sheet10!$B$3:$N$3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5D-4EFE-BF4C-D7CBEF54F1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5D-4EFE-BF4C-D7CBEF54F1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5D-4EFE-BF4C-D7CBEF54F1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5D-4EFE-BF4C-D7CBEF54F1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5D-4EFE-BF4C-D7CBEF54F1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5D-4EFE-BF4C-D7CBEF54F1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5D-4EFE-BF4C-D7CBEF54F1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5D-4EFE-BF4C-D7CBEF54F1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5D-4EFE-BF4C-D7CBEF54F1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5D-4EFE-BF4C-D7CBEF54F1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5D-4EFE-BF4C-D7CBEF54F1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5D-4EFE-BF4C-D7CBEF54F1D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5D-4EFE-BF4C-D7CBEF54F1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5D-4EFE-BF4C-D7CBEF54F1D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5D-4EFE-BF4C-D7CBEF54F1D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5D-4EFE-BF4C-D7CBEF54F1D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5D-4EFE-BF4C-D7CBEF54F1D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5D-4EFE-BF4C-D7CBEF54F1D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[1]Sheet10!$B$21:$N$21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75D-4EFE-BF4C-D7CBEF54F1D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[1]Sheet10!$B$22:$N$22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75D-4EFE-BF4C-D7CBEF54F1DD}"/>
                  </c:ext>
                </c:extLst>
              </c15:ser>
            </c15:filteredBarSeries>
          </c:ext>
        </c:extLst>
      </c:barChart>
      <c:catAx>
        <c:axId val="75225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5215"/>
        <c:crosses val="autoZero"/>
        <c:auto val="1"/>
        <c:lblAlgn val="ctr"/>
        <c:lblOffset val="100"/>
        <c:noMultiLvlLbl val="0"/>
      </c:catAx>
      <c:valAx>
        <c:axId val="5018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51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28429051263689"/>
          <c:y val="8.3496395108886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[1]Sheet4!$A$8</c:f>
              <c:strCache>
                <c:ptCount val="1"/>
                <c:pt idx="0">
                  <c:v>Usagers laptop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[1]Sheet4!$B$8:$N$8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23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11</c:v>
                </c:pt>
                <c:pt idx="7">
                  <c:v>7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D6F-B4F7-516244395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047776"/>
        <c:axId val="60938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16-4D6F-B4F7-516244395C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16-4D6F-B4F7-516244395C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16-4D6F-B4F7-516244395C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16-4D6F-B4F7-516244395C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16-4D6F-B4F7-516244395C89}"/>
                  </c:ext>
                </c:extLst>
              </c15:ser>
            </c15:filteredBarSeries>
          </c:ext>
        </c:extLst>
      </c:barChart>
      <c:catAx>
        <c:axId val="6940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87360"/>
        <c:crosses val="autoZero"/>
        <c:auto val="1"/>
        <c:lblAlgn val="ctr"/>
        <c:lblOffset val="100"/>
        <c:noMultiLvlLbl val="0"/>
      </c:catAx>
      <c:valAx>
        <c:axId val="6093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4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86713226486574"/>
          <c:y val="0.21832354206411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91043617304555"/>
          <c:y val="0.1616891709640331"/>
          <c:w val="0.76036973043678768"/>
          <c:h val="0.63461177170741367"/>
        </c:manualLayout>
      </c:layout>
      <c:barChart>
        <c:barDir val="col"/>
        <c:grouping val="clustered"/>
        <c:varyColors val="0"/>
        <c:ser>
          <c:idx val="11"/>
          <c:order val="11"/>
          <c:tx>
            <c:strRef>
              <c:f>[1]Sheet13!$A$13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[1]Sheet13!$B$1:$N$1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[1]Sheet13!$B$13:$N$13</c:f>
              <c:numCache>
                <c:formatCode>General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24</c:v>
                </c:pt>
                <c:pt idx="3">
                  <c:v>20</c:v>
                </c:pt>
                <c:pt idx="4">
                  <c:v>24</c:v>
                </c:pt>
                <c:pt idx="5">
                  <c:v>32</c:v>
                </c:pt>
                <c:pt idx="6">
                  <c:v>41</c:v>
                </c:pt>
                <c:pt idx="7">
                  <c:v>23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B-41A4-BBA7-9D1144DC3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504896"/>
        <c:axId val="661315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[1]Sheet13!$A$2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[1]Sheet13!$B$2:$N$2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9B-41A4-BBA7-9D1144DC31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9B-41A4-BBA7-9D1144DC311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B-41A4-BBA7-9D1144DC31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9B-41A4-BBA7-9D1144DC311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9B-41A4-BBA7-9D1144DC311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9B-41A4-BBA7-9D1144DC311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A9B-41A4-BBA7-9D1144DC311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9B-41A4-BBA7-9D1144DC311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9B-41A4-BBA7-9D1144DC311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9B-41A4-BBA7-9D1144DC311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9B-41A4-BBA7-9D1144DC311A}"/>
                  </c:ext>
                </c:extLst>
              </c15:ser>
            </c15:filteredBarSeries>
          </c:ext>
        </c:extLst>
      </c:barChart>
      <c:catAx>
        <c:axId val="8375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15040"/>
        <c:crosses val="autoZero"/>
        <c:auto val="1"/>
        <c:lblAlgn val="ctr"/>
        <c:lblOffset val="100"/>
        <c:noMultiLvlLbl val="0"/>
      </c:catAx>
      <c:valAx>
        <c:axId val="6613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0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76490044645504"/>
          <c:y val="0.20711969887731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[1]Sheet14!$A$17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[1]Sheet14!$B$1:$N$1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[1]Sheet14!$B$17:$N$17</c:f>
              <c:numCache>
                <c:formatCode>General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15</c:v>
                </c:pt>
                <c:pt idx="7">
                  <c:v>9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6-4B0E-8644-B7E1A94D7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228784"/>
        <c:axId val="656042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[1]Sheet14!$A$2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[1]Sheet14!$B$2:$N$2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46-4B0E-8644-B7E1A94D73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46-4B0E-8644-B7E1A94D73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246-4B0E-8644-B7E1A94D73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246-4B0E-8644-B7E1A94D73B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246-4B0E-8644-B7E1A94D73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246-4B0E-8644-B7E1A94D73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246-4B0E-8644-B7E1A94D73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246-4B0E-8644-B7E1A94D73B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246-4B0E-8644-B7E1A94D73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246-4B0E-8644-B7E1A94D73B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246-4B0E-8644-B7E1A94D73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246-4B0E-8644-B7E1A94D73B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246-4B0E-8644-B7E1A94D73B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246-4B0E-8644-B7E1A94D73B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246-4B0E-8644-B7E1A94D73B0}"/>
                  </c:ext>
                </c:extLst>
              </c15:ser>
            </c15:filteredBarSeries>
          </c:ext>
        </c:extLst>
      </c:barChart>
      <c:catAx>
        <c:axId val="8832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42048"/>
        <c:crosses val="autoZero"/>
        <c:auto val="1"/>
        <c:lblAlgn val="ctr"/>
        <c:lblOffset val="100"/>
        <c:noMultiLvlLbl val="0"/>
      </c:catAx>
      <c:valAx>
        <c:axId val="6560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228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5746691547857"/>
          <c:y val="0.24582493157970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7"/>
          <c:order val="17"/>
          <c:tx>
            <c:strRef>
              <c:f>[1]Sheet15!$A$19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[1]Sheet15!$B$1:$N$1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[1]Sheet15!$B$19:$N$19</c:f>
              <c:numCache>
                <c:formatCode>General</c:formatCode>
                <c:ptCount val="13"/>
                <c:pt idx="0">
                  <c:v>59</c:v>
                </c:pt>
                <c:pt idx="1">
                  <c:v>82</c:v>
                </c:pt>
                <c:pt idx="2">
                  <c:v>106</c:v>
                </c:pt>
                <c:pt idx="3">
                  <c:v>52</c:v>
                </c:pt>
                <c:pt idx="4">
                  <c:v>73</c:v>
                </c:pt>
                <c:pt idx="5">
                  <c:v>76</c:v>
                </c:pt>
                <c:pt idx="6">
                  <c:v>88</c:v>
                </c:pt>
                <c:pt idx="7">
                  <c:v>96</c:v>
                </c:pt>
                <c:pt idx="1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5-430A-8048-604AAD10E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750816"/>
        <c:axId val="172606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[1]Sheet15!$A$2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[1]Sheet15!$B$2:$N$2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9C5-430A-8048-604AAD10E0D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C5-430A-8048-604AAD10E0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C5-430A-8048-604AAD10E0D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C5-430A-8048-604AAD10E0D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C5-430A-8048-604AAD10E0D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C5-430A-8048-604AAD10E0D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C5-430A-8048-604AAD10E0D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C5-430A-8048-604AAD10E0D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C5-430A-8048-604AAD10E0D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C5-430A-8048-604AAD10E0D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C5-430A-8048-604AAD10E0D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C5-430A-8048-604AAD10E0D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C5-430A-8048-604AAD10E0D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C5-430A-8048-604AAD10E0D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9C5-430A-8048-604AAD10E0D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9C5-430A-8048-604AAD10E0D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9C5-430A-8048-604AAD10E0D7}"/>
                  </c:ext>
                </c:extLst>
              </c15:ser>
            </c15:filteredBarSeries>
          </c:ext>
        </c:extLst>
      </c:barChart>
      <c:catAx>
        <c:axId val="8067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06464"/>
        <c:crosses val="autoZero"/>
        <c:auto val="1"/>
        <c:lblAlgn val="ctr"/>
        <c:lblOffset val="100"/>
        <c:noMultiLvlLbl val="0"/>
      </c:catAx>
      <c:valAx>
        <c:axId val="172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5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36</xdr:row>
      <xdr:rowOff>28575</xdr:rowOff>
    </xdr:from>
    <xdr:to>
      <xdr:col>12</xdr:col>
      <xdr:colOff>19049</xdr:colOff>
      <xdr:row>49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FF282-5886-488E-B1A4-96EF0819E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133</xdr:row>
      <xdr:rowOff>28576</xdr:rowOff>
    </xdr:from>
    <xdr:to>
      <xdr:col>11</xdr:col>
      <xdr:colOff>571500</xdr:colOff>
      <xdr:row>146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69585-88EC-4ABA-B243-C2C4739B5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165</xdr:row>
      <xdr:rowOff>180975</xdr:rowOff>
    </xdr:from>
    <xdr:to>
      <xdr:col>12</xdr:col>
      <xdr:colOff>28575</xdr:colOff>
      <xdr:row>178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B0986-7E00-4717-A490-9D11D56FF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</xdr:colOff>
      <xdr:row>182</xdr:row>
      <xdr:rowOff>19050</xdr:rowOff>
    </xdr:from>
    <xdr:to>
      <xdr:col>12</xdr:col>
      <xdr:colOff>19049</xdr:colOff>
      <xdr:row>196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EB7B58-D95E-4571-A506-FCA4F127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199</xdr:row>
      <xdr:rowOff>28575</xdr:rowOff>
    </xdr:from>
    <xdr:to>
      <xdr:col>12</xdr:col>
      <xdr:colOff>0</xdr:colOff>
      <xdr:row>211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D165A0-7EB2-436D-85A6-EA02ADD8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600075</xdr:colOff>
      <xdr:row>51</xdr:row>
      <xdr:rowOff>14288</xdr:rowOff>
    </xdr:from>
    <xdr:to>
      <xdr:col>11</xdr:col>
      <xdr:colOff>561975</xdr:colOff>
      <xdr:row>63</xdr:row>
      <xdr:rowOff>161926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8A8EA3-2DDD-42BB-85B2-553813E6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585786</xdr:colOff>
      <xdr:row>83</xdr:row>
      <xdr:rowOff>42862</xdr:rowOff>
    </xdr:from>
    <xdr:to>
      <xdr:col>11</xdr:col>
      <xdr:colOff>533399</xdr:colOff>
      <xdr:row>96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FA8D88-D55A-4A78-915C-5B374C811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576262</xdr:colOff>
      <xdr:row>117</xdr:row>
      <xdr:rowOff>4763</xdr:rowOff>
    </xdr:from>
    <xdr:to>
      <xdr:col>11</xdr:col>
      <xdr:colOff>552450</xdr:colOff>
      <xdr:row>129</xdr:row>
      <xdr:rowOff>171451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FC735CC-B2E4-4D23-B1A6-A606758DA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604836</xdr:colOff>
      <xdr:row>150</xdr:row>
      <xdr:rowOff>23812</xdr:rowOff>
    </xdr:from>
    <xdr:to>
      <xdr:col>11</xdr:col>
      <xdr:colOff>609599</xdr:colOff>
      <xdr:row>162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874DF9-C369-4F54-A21A-7C4040D96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19050</xdr:colOff>
      <xdr:row>99</xdr:row>
      <xdr:rowOff>4762</xdr:rowOff>
    </xdr:from>
    <xdr:to>
      <xdr:col>11</xdr:col>
      <xdr:colOff>590550</xdr:colOff>
      <xdr:row>113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E14B836-65FD-DC78-E941-9C24CFC8B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609599</xdr:colOff>
      <xdr:row>65</xdr:row>
      <xdr:rowOff>0</xdr:rowOff>
    </xdr:from>
    <xdr:to>
      <xdr:col>11</xdr:col>
      <xdr:colOff>561974</xdr:colOff>
      <xdr:row>79</xdr:row>
      <xdr:rowOff>76200</xdr:rowOff>
    </xdr:to>
    <xdr:graphicFrame macro="">
      <xdr:nvGraphicFramePr>
        <xdr:cNvPr id="25" name="Chart 14">
          <a:extLst>
            <a:ext uri="{FF2B5EF4-FFF2-40B4-BE49-F238E27FC236}">
              <a16:creationId xmlns:a16="http://schemas.microsoft.com/office/drawing/2014/main" id="{E0CB6738-63D9-401A-8741-1F5C57E7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176211</xdr:rowOff>
    </xdr:from>
    <xdr:to>
      <xdr:col>12</xdr:col>
      <xdr:colOff>85725</xdr:colOff>
      <xdr:row>46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D9500B-B34B-BF87-D2C6-6360102B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48</xdr:row>
      <xdr:rowOff>23812</xdr:rowOff>
    </xdr:from>
    <xdr:to>
      <xdr:col>12</xdr:col>
      <xdr:colOff>95250</xdr:colOff>
      <xdr:row>62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537EFB-BC57-6D84-AEE8-3A534A49D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65</xdr:row>
      <xdr:rowOff>57150</xdr:rowOff>
    </xdr:from>
    <xdr:to>
      <xdr:col>12</xdr:col>
      <xdr:colOff>19050</xdr:colOff>
      <xdr:row>79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5EDF3-F41B-ABD0-D752-598D18BFE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80</xdr:row>
      <xdr:rowOff>4762</xdr:rowOff>
    </xdr:from>
    <xdr:to>
      <xdr:col>11</xdr:col>
      <xdr:colOff>428625</xdr:colOff>
      <xdr:row>94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DE9BF4-7EDE-15B0-1FD8-A34ECCE22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100</xdr:row>
      <xdr:rowOff>23812</xdr:rowOff>
    </xdr:from>
    <xdr:to>
      <xdr:col>11</xdr:col>
      <xdr:colOff>295274</xdr:colOff>
      <xdr:row>114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EA9E42-3AC3-2E69-62C7-6640D1CF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116</xdr:row>
      <xdr:rowOff>14287</xdr:rowOff>
    </xdr:from>
    <xdr:to>
      <xdr:col>11</xdr:col>
      <xdr:colOff>342900</xdr:colOff>
      <xdr:row>130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1C2571-D4DF-5889-CF5F-271ED1E2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133</xdr:row>
      <xdr:rowOff>80962</xdr:rowOff>
    </xdr:from>
    <xdr:to>
      <xdr:col>11</xdr:col>
      <xdr:colOff>409575</xdr:colOff>
      <xdr:row>147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D3D706-1319-168D-0D08-3A8E6D4E0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149</xdr:row>
      <xdr:rowOff>100012</xdr:rowOff>
    </xdr:from>
    <xdr:to>
      <xdr:col>11</xdr:col>
      <xdr:colOff>428625</xdr:colOff>
      <xdr:row>163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9644AF-FDD9-1B4A-5EEF-8B63ADE8A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168</xdr:row>
      <xdr:rowOff>147637</xdr:rowOff>
    </xdr:from>
    <xdr:to>
      <xdr:col>11</xdr:col>
      <xdr:colOff>361950</xdr:colOff>
      <xdr:row>183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790F78-85A9-2CC9-155D-FA995631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184</xdr:row>
      <xdr:rowOff>100012</xdr:rowOff>
    </xdr:from>
    <xdr:to>
      <xdr:col>11</xdr:col>
      <xdr:colOff>333375</xdr:colOff>
      <xdr:row>198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5B47BB2-0F75-05C8-BBF8-25002EE7F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201</xdr:row>
      <xdr:rowOff>176212</xdr:rowOff>
    </xdr:from>
    <xdr:to>
      <xdr:col>11</xdr:col>
      <xdr:colOff>409575</xdr:colOff>
      <xdr:row>216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D2AF26D-C3B7-62C0-69CE-1D93E65D0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1447800</xdr:colOff>
      <xdr:row>218</xdr:row>
      <xdr:rowOff>52387</xdr:rowOff>
    </xdr:from>
    <xdr:to>
      <xdr:col>11</xdr:col>
      <xdr:colOff>428625</xdr:colOff>
      <xdr:row>232</xdr:row>
      <xdr:rowOff>128587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CBDDC57-B8E3-340F-878E-DDB87E027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61912</xdr:colOff>
      <xdr:row>234</xdr:row>
      <xdr:rowOff>90487</xdr:rowOff>
    </xdr:from>
    <xdr:to>
      <xdr:col>12</xdr:col>
      <xdr:colOff>52387</xdr:colOff>
      <xdr:row>248</xdr:row>
      <xdr:rowOff>166687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19136DE-D374-6BBB-99DC-723184253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selmancity-my.sharepoint.com/personal/infobiblio_casselman_ca/Documents/docs/Tableau%20rapport%20mensuel%202023%202.xlsx" TargetMode="External"/><Relationship Id="rId1" Type="http://schemas.openxmlformats.org/officeDocument/2006/relationships/externalLinkPath" Target="/personal/infobiblio_casselman_ca/Documents/docs/Tableau%20rapport%20mensuel%202023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7"/>
      <sheetName val="Sheet16"/>
      <sheetName val="Sheet15"/>
      <sheetName val="Sheet14"/>
      <sheetName val="Sheet13"/>
      <sheetName val="Sheet12"/>
      <sheetName val="Sheet11"/>
      <sheetName val="Sheet5"/>
      <sheetName val="Sheet4"/>
      <sheetName val="Sheet3"/>
      <sheetName val="Sheet2"/>
      <sheetName val="Sheet10"/>
      <sheetName val="Sheet9"/>
      <sheetName val="Sheet8"/>
      <sheetName val="Sheet7"/>
      <sheetName val="Sheet6"/>
    </sheetNames>
    <sheetDataSet>
      <sheetData sheetId="0"/>
      <sheetData sheetId="1"/>
      <sheetData sheetId="2"/>
      <sheetData sheetId="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9">
          <cell r="A19" t="str">
            <v>Renouvellements</v>
          </cell>
          <cell r="B19">
            <v>59</v>
          </cell>
          <cell r="C19">
            <v>82</v>
          </cell>
          <cell r="D19">
            <v>106</v>
          </cell>
          <cell r="E19">
            <v>52</v>
          </cell>
          <cell r="F19">
            <v>73</v>
          </cell>
          <cell r="G19">
            <v>76</v>
          </cell>
          <cell r="H19">
            <v>88</v>
          </cell>
          <cell r="I19">
            <v>96</v>
          </cell>
          <cell r="N19">
            <v>632</v>
          </cell>
        </row>
      </sheetData>
      <sheetData sheetId="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7">
          <cell r="A17" t="str">
            <v>Emprunts Périodiques</v>
          </cell>
          <cell r="B17">
            <v>10</v>
          </cell>
          <cell r="C17">
            <v>0</v>
          </cell>
          <cell r="D17">
            <v>3</v>
          </cell>
          <cell r="E17">
            <v>1</v>
          </cell>
          <cell r="F17">
            <v>3</v>
          </cell>
          <cell r="G17">
            <v>6</v>
          </cell>
          <cell r="H17">
            <v>15</v>
          </cell>
          <cell r="I17">
            <v>9</v>
          </cell>
          <cell r="N17">
            <v>47</v>
          </cell>
        </row>
      </sheetData>
      <sheetData sheetId="5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3">
          <cell r="A13" t="str">
            <v xml:space="preserve">Membres inscrit </v>
          </cell>
          <cell r="B13">
            <v>17</v>
          </cell>
          <cell r="C13">
            <v>12</v>
          </cell>
          <cell r="D13">
            <v>24</v>
          </cell>
          <cell r="E13">
            <v>20</v>
          </cell>
          <cell r="F13">
            <v>24</v>
          </cell>
          <cell r="G13">
            <v>32</v>
          </cell>
          <cell r="H13">
            <v>41</v>
          </cell>
          <cell r="I13">
            <v>23</v>
          </cell>
          <cell r="N13">
            <v>193</v>
          </cell>
        </row>
      </sheetData>
      <sheetData sheetId="6"/>
      <sheetData sheetId="7">
        <row r="1">
          <cell r="B1" t="str">
            <v>jan.</v>
          </cell>
        </row>
      </sheetData>
      <sheetData sheetId="8">
        <row r="1">
          <cell r="B1" t="str">
            <v>jan.</v>
          </cell>
        </row>
      </sheetData>
      <sheetData sheetId="9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8">
          <cell r="A8" t="str">
            <v>Usagers laptop</v>
          </cell>
          <cell r="B8">
            <v>10</v>
          </cell>
          <cell r="C8">
            <v>12</v>
          </cell>
          <cell r="D8">
            <v>23</v>
          </cell>
          <cell r="E8">
            <v>7</v>
          </cell>
          <cell r="F8">
            <v>5</v>
          </cell>
          <cell r="G8">
            <v>10</v>
          </cell>
          <cell r="H8">
            <v>11</v>
          </cell>
          <cell r="I8">
            <v>7</v>
          </cell>
          <cell r="N8">
            <v>85</v>
          </cell>
        </row>
      </sheetData>
      <sheetData sheetId="10"/>
      <sheetData sheetId="11"/>
      <sheetData sheetId="12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23">
          <cell r="A23" t="str">
            <v>DVD</v>
          </cell>
          <cell r="B23">
            <v>5</v>
          </cell>
          <cell r="C23">
            <v>10</v>
          </cell>
          <cell r="D23">
            <v>4</v>
          </cell>
          <cell r="E23">
            <v>20</v>
          </cell>
          <cell r="F23">
            <v>11</v>
          </cell>
          <cell r="G23">
            <v>11</v>
          </cell>
          <cell r="H23">
            <v>21</v>
          </cell>
          <cell r="I23">
            <v>10</v>
          </cell>
          <cell r="N23">
            <v>92</v>
          </cell>
        </row>
      </sheetData>
      <sheetData sheetId="1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1">
          <cell r="A21" t="str">
            <v>Jeux</v>
          </cell>
          <cell r="B21">
            <v>2</v>
          </cell>
          <cell r="C21">
            <v>0</v>
          </cell>
          <cell r="D21">
            <v>4</v>
          </cell>
          <cell r="E21">
            <v>2</v>
          </cell>
          <cell r="F21">
            <v>5</v>
          </cell>
          <cell r="G21">
            <v>2</v>
          </cell>
          <cell r="H21">
            <v>0</v>
          </cell>
          <cell r="I21">
            <v>4</v>
          </cell>
          <cell r="N21">
            <v>19</v>
          </cell>
        </row>
      </sheetData>
      <sheetData sheetId="1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0">
          <cell r="A20" t="str">
            <v>Réservations</v>
          </cell>
          <cell r="B20">
            <v>7</v>
          </cell>
          <cell r="C20">
            <v>3</v>
          </cell>
          <cell r="D20">
            <v>5</v>
          </cell>
          <cell r="E20">
            <v>10</v>
          </cell>
          <cell r="F20">
            <v>6</v>
          </cell>
          <cell r="G20">
            <v>3</v>
          </cell>
          <cell r="H20">
            <v>1</v>
          </cell>
          <cell r="I20">
            <v>2</v>
          </cell>
          <cell r="N20">
            <v>37</v>
          </cell>
        </row>
      </sheetData>
      <sheetData sheetId="15"/>
      <sheetData sheetId="16">
        <row r="3">
          <cell r="B3" t="str">
            <v>jan.</v>
          </cell>
          <cell r="C3" t="str">
            <v>fév.</v>
          </cell>
          <cell r="D3" t="str">
            <v>mars</v>
          </cell>
          <cell r="E3" t="str">
            <v>avril</v>
          </cell>
          <cell r="F3" t="str">
            <v>mai</v>
          </cell>
          <cell r="G3" t="str">
            <v xml:space="preserve">juin </v>
          </cell>
          <cell r="H3" t="str">
            <v>juillet</v>
          </cell>
          <cell r="I3" t="str">
            <v>aout</v>
          </cell>
          <cell r="J3" t="str">
            <v>sept.</v>
          </cell>
          <cell r="K3" t="str">
            <v>oct.</v>
          </cell>
          <cell r="L3" t="str">
            <v>nov.</v>
          </cell>
          <cell r="M3" t="str">
            <v>déc.</v>
          </cell>
          <cell r="N3" t="str">
            <v>Total</v>
          </cell>
        </row>
        <row r="20">
          <cell r="A20" t="str">
            <v>Emprunts</v>
          </cell>
          <cell r="B20">
            <v>682</v>
          </cell>
          <cell r="C20">
            <v>624</v>
          </cell>
          <cell r="D20">
            <v>791</v>
          </cell>
          <cell r="E20">
            <v>625</v>
          </cell>
          <cell r="F20">
            <v>645</v>
          </cell>
          <cell r="G20">
            <v>572</v>
          </cell>
          <cell r="H20">
            <v>742</v>
          </cell>
          <cell r="I20">
            <v>505</v>
          </cell>
          <cell r="N20">
            <v>5186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A1C8-1959-4CCF-9AE7-84F00D85EC2A}">
  <sheetPr>
    <pageSetUpPr fitToPage="1"/>
  </sheetPr>
  <dimension ref="A1:P255"/>
  <sheetViews>
    <sheetView topLeftCell="A53" workbookViewId="0">
      <selection activeCell="R22" sqref="R22"/>
    </sheetView>
  </sheetViews>
  <sheetFormatPr defaultColWidth="9.140625" defaultRowHeight="15" x14ac:dyDescent="0.25"/>
  <cols>
    <col min="1" max="1" width="28.140625" customWidth="1"/>
  </cols>
  <sheetData>
    <row r="1" spans="1:14" ht="23.25" x14ac:dyDescent="0.35">
      <c r="A1" s="13" t="s">
        <v>24</v>
      </c>
      <c r="B1" s="12"/>
      <c r="C1" s="12"/>
      <c r="D1" s="12"/>
      <c r="E1" s="12"/>
      <c r="F1" s="12"/>
      <c r="G1" s="12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4">
        <v>47</v>
      </c>
      <c r="C5" s="4">
        <v>58</v>
      </c>
      <c r="D5" s="4">
        <v>64</v>
      </c>
      <c r="E5" s="4">
        <v>39</v>
      </c>
      <c r="F5" s="4">
        <v>53</v>
      </c>
      <c r="G5" s="4">
        <v>32</v>
      </c>
      <c r="H5" s="4">
        <v>41</v>
      </c>
      <c r="I5" s="4">
        <v>31</v>
      </c>
      <c r="J5" s="4">
        <v>47</v>
      </c>
      <c r="K5" s="4">
        <v>65</v>
      </c>
      <c r="L5" s="4">
        <v>36</v>
      </c>
      <c r="M5" s="4">
        <v>36</v>
      </c>
      <c r="N5" s="4">
        <f>SUM(B5:M5)</f>
        <v>549</v>
      </c>
    </row>
    <row r="6" spans="1:14" ht="15.7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75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75" x14ac:dyDescent="0.25">
      <c r="A9" s="3" t="s">
        <v>9</v>
      </c>
      <c r="B9" s="4">
        <v>10</v>
      </c>
      <c r="C9" s="4">
        <v>12</v>
      </c>
      <c r="D9" s="4">
        <v>23</v>
      </c>
      <c r="E9" s="4">
        <v>7</v>
      </c>
      <c r="F9" s="4">
        <v>5</v>
      </c>
      <c r="G9" s="4">
        <v>10</v>
      </c>
      <c r="H9" s="4">
        <v>11</v>
      </c>
      <c r="I9" s="4">
        <v>7</v>
      </c>
      <c r="J9" s="4">
        <v>8</v>
      </c>
      <c r="K9" s="4">
        <v>5</v>
      </c>
      <c r="L9" s="4">
        <v>10</v>
      </c>
      <c r="M9" s="4">
        <v>11</v>
      </c>
      <c r="N9" s="4">
        <f>SUM(B9:M9)</f>
        <v>119</v>
      </c>
    </row>
    <row r="10" spans="1:14" ht="15.75" x14ac:dyDescent="0.2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</row>
    <row r="11" spans="1:14" ht="15.75" x14ac:dyDescent="0.25">
      <c r="A11" s="3"/>
      <c r="B11" s="4"/>
      <c r="C11" s="4"/>
      <c r="D11" s="4"/>
      <c r="E11" s="4"/>
      <c r="F11" s="4"/>
      <c r="G11" s="11"/>
      <c r="H11" s="4"/>
      <c r="I11" s="4"/>
      <c r="J11" s="4"/>
      <c r="K11" s="4"/>
      <c r="L11" s="4"/>
      <c r="M11" s="4"/>
      <c r="N11" s="4"/>
    </row>
    <row r="12" spans="1:14" ht="15.75" x14ac:dyDescent="0.25">
      <c r="A12" s="3" t="s">
        <v>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97</v>
      </c>
      <c r="I12" s="4">
        <v>11</v>
      </c>
      <c r="J12" s="4">
        <v>7</v>
      </c>
      <c r="K12" s="4">
        <v>117</v>
      </c>
      <c r="L12" s="4">
        <v>4</v>
      </c>
      <c r="M12" s="4">
        <v>5</v>
      </c>
      <c r="N12" s="4">
        <f>SUM(B12:M12)</f>
        <v>241</v>
      </c>
    </row>
    <row r="13" spans="1:14" x14ac:dyDescent="0.25">
      <c r="A13" s="2"/>
      <c r="B13" s="4"/>
      <c r="C13" s="4"/>
      <c r="D13" s="9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75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75" x14ac:dyDescent="0.25">
      <c r="A15" s="3" t="s">
        <v>7</v>
      </c>
      <c r="B15" s="4">
        <v>17</v>
      </c>
      <c r="C15" s="4">
        <v>12</v>
      </c>
      <c r="D15" s="4">
        <v>24</v>
      </c>
      <c r="E15" s="4">
        <v>20</v>
      </c>
      <c r="F15" s="4">
        <v>24</v>
      </c>
      <c r="G15" s="4">
        <v>32</v>
      </c>
      <c r="H15" s="4">
        <v>41</v>
      </c>
      <c r="I15" s="4">
        <v>23</v>
      </c>
      <c r="J15" s="4">
        <v>37</v>
      </c>
      <c r="K15" s="4">
        <v>20</v>
      </c>
      <c r="L15" s="4">
        <v>15</v>
      </c>
      <c r="M15" s="4">
        <v>19</v>
      </c>
      <c r="N15" s="4">
        <f>SUM(B15:M15)</f>
        <v>284</v>
      </c>
    </row>
    <row r="16" spans="1:14" ht="15.75" x14ac:dyDescent="0.25">
      <c r="A16" s="3" t="s">
        <v>25</v>
      </c>
      <c r="B16" s="4">
        <v>1758</v>
      </c>
      <c r="C16" s="4">
        <v>1770</v>
      </c>
      <c r="D16" s="4">
        <v>1794</v>
      </c>
      <c r="E16" s="4">
        <v>1814</v>
      </c>
      <c r="F16" s="4">
        <v>1838</v>
      </c>
      <c r="G16" s="4">
        <v>1870</v>
      </c>
      <c r="H16" s="4">
        <v>1911</v>
      </c>
      <c r="I16" s="4">
        <v>1934</v>
      </c>
      <c r="J16" s="4">
        <v>1971</v>
      </c>
      <c r="K16" s="4">
        <v>1991</v>
      </c>
      <c r="L16" s="4">
        <v>2006</v>
      </c>
      <c r="M16" s="4">
        <v>2025</v>
      </c>
      <c r="N16" s="4">
        <v>2025</v>
      </c>
    </row>
    <row r="17" spans="1:14" ht="15.75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.75" x14ac:dyDescent="0.25">
      <c r="A18" s="3" t="s">
        <v>6</v>
      </c>
      <c r="B18" s="2">
        <v>10</v>
      </c>
      <c r="C18" s="2">
        <v>0</v>
      </c>
      <c r="D18" s="2">
        <v>3</v>
      </c>
      <c r="E18" s="4">
        <v>1</v>
      </c>
      <c r="F18" s="4">
        <v>3</v>
      </c>
      <c r="G18" s="4">
        <v>6</v>
      </c>
      <c r="H18" s="4">
        <v>15</v>
      </c>
      <c r="I18" s="4">
        <v>9</v>
      </c>
      <c r="J18" s="4">
        <v>8</v>
      </c>
      <c r="K18" s="4">
        <v>19</v>
      </c>
      <c r="L18" s="4">
        <v>9</v>
      </c>
      <c r="M18" s="4">
        <v>13</v>
      </c>
      <c r="N18" s="4">
        <f t="shared" ref="N18:N23" si="0">SUM(B18:M18)</f>
        <v>96</v>
      </c>
    </row>
    <row r="19" spans="1:14" ht="15.75" x14ac:dyDescent="0.25">
      <c r="A19" s="3" t="s">
        <v>5</v>
      </c>
      <c r="B19" s="4">
        <v>682</v>
      </c>
      <c r="C19" s="4">
        <v>624</v>
      </c>
      <c r="D19" s="4">
        <v>791</v>
      </c>
      <c r="E19" s="4">
        <v>625</v>
      </c>
      <c r="F19" s="4">
        <v>645</v>
      </c>
      <c r="G19" s="4">
        <v>572</v>
      </c>
      <c r="H19" s="4">
        <v>742</v>
      </c>
      <c r="I19" s="4">
        <v>694</v>
      </c>
      <c r="J19" s="4">
        <v>784</v>
      </c>
      <c r="K19" s="4">
        <v>893</v>
      </c>
      <c r="L19" s="15">
        <v>707</v>
      </c>
      <c r="M19" s="4">
        <v>436</v>
      </c>
      <c r="N19" s="4">
        <f t="shared" si="0"/>
        <v>8195</v>
      </c>
    </row>
    <row r="20" spans="1:14" ht="15.75" x14ac:dyDescent="0.25">
      <c r="A20" s="3" t="s">
        <v>4</v>
      </c>
      <c r="B20" s="4">
        <v>59</v>
      </c>
      <c r="C20" s="4">
        <v>82</v>
      </c>
      <c r="D20" s="4">
        <v>106</v>
      </c>
      <c r="E20" s="4">
        <v>52</v>
      </c>
      <c r="F20" s="4">
        <v>73</v>
      </c>
      <c r="G20" s="4">
        <v>76</v>
      </c>
      <c r="H20" s="4">
        <v>88</v>
      </c>
      <c r="I20" s="4">
        <v>96</v>
      </c>
      <c r="J20" s="4">
        <v>87</v>
      </c>
      <c r="K20" s="4">
        <v>63</v>
      </c>
      <c r="L20" s="4">
        <v>56</v>
      </c>
      <c r="M20" s="4">
        <v>65</v>
      </c>
      <c r="N20" s="4">
        <f t="shared" si="0"/>
        <v>903</v>
      </c>
    </row>
    <row r="21" spans="1:14" ht="15.75" x14ac:dyDescent="0.25">
      <c r="A21" s="3" t="s">
        <v>3</v>
      </c>
      <c r="B21" s="4">
        <v>7</v>
      </c>
      <c r="C21" s="4">
        <v>3</v>
      </c>
      <c r="D21" s="4">
        <v>5</v>
      </c>
      <c r="E21" s="4">
        <v>10</v>
      </c>
      <c r="F21" s="4">
        <v>6</v>
      </c>
      <c r="G21" s="4">
        <v>3</v>
      </c>
      <c r="H21" s="4">
        <v>1</v>
      </c>
      <c r="I21" s="4">
        <v>2</v>
      </c>
      <c r="J21" s="4">
        <v>6</v>
      </c>
      <c r="K21" s="4">
        <v>1</v>
      </c>
      <c r="L21" s="4">
        <v>2</v>
      </c>
      <c r="M21" s="10">
        <v>3</v>
      </c>
      <c r="N21" s="4">
        <f t="shared" si="0"/>
        <v>49</v>
      </c>
    </row>
    <row r="22" spans="1:14" ht="15.75" x14ac:dyDescent="0.25">
      <c r="A22" s="3" t="s">
        <v>2</v>
      </c>
      <c r="B22" s="4">
        <v>2</v>
      </c>
      <c r="C22" s="4">
        <v>0</v>
      </c>
      <c r="D22" s="4">
        <v>4</v>
      </c>
      <c r="E22" s="4">
        <v>2</v>
      </c>
      <c r="F22" s="9">
        <v>5</v>
      </c>
      <c r="G22" s="4">
        <v>2</v>
      </c>
      <c r="H22" s="4">
        <v>0</v>
      </c>
      <c r="I22" s="4">
        <v>4</v>
      </c>
      <c r="J22" s="4">
        <v>7</v>
      </c>
      <c r="K22" s="9">
        <v>5</v>
      </c>
      <c r="L22" s="8">
        <v>5</v>
      </c>
      <c r="M22" s="4">
        <v>3</v>
      </c>
      <c r="N22" s="4">
        <f t="shared" si="0"/>
        <v>39</v>
      </c>
    </row>
    <row r="23" spans="1:14" x14ac:dyDescent="0.25">
      <c r="A23" s="6" t="s">
        <v>1</v>
      </c>
      <c r="B23" s="4">
        <v>5</v>
      </c>
      <c r="C23" s="4">
        <v>10</v>
      </c>
      <c r="D23" s="4">
        <v>4</v>
      </c>
      <c r="E23" s="4">
        <v>20</v>
      </c>
      <c r="F23" s="7">
        <v>11</v>
      </c>
      <c r="G23" s="4">
        <v>11</v>
      </c>
      <c r="H23" s="4">
        <v>21</v>
      </c>
      <c r="I23" s="4">
        <v>10</v>
      </c>
      <c r="J23" s="4">
        <v>12</v>
      </c>
      <c r="K23" s="4">
        <v>8</v>
      </c>
      <c r="L23" s="4">
        <v>15</v>
      </c>
      <c r="M23" s="4">
        <v>9</v>
      </c>
      <c r="N23" s="4">
        <f t="shared" si="0"/>
        <v>136</v>
      </c>
    </row>
    <row r="24" spans="1:14" ht="15.75" x14ac:dyDescent="0.25">
      <c r="A24" s="5"/>
      <c r="B24" s="4"/>
      <c r="C24" s="5"/>
      <c r="D24" s="5"/>
      <c r="E24" s="3"/>
      <c r="F24" s="6"/>
      <c r="G24" s="5"/>
      <c r="H24" s="5"/>
      <c r="I24" s="5"/>
      <c r="J24" s="5"/>
      <c r="K24" s="6"/>
      <c r="L24" s="3"/>
      <c r="M24" s="5"/>
      <c r="N24" s="4"/>
    </row>
    <row r="25" spans="1:14" ht="15.75" x14ac:dyDescent="0.25">
      <c r="A25" s="3" t="s">
        <v>0</v>
      </c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</row>
    <row r="34" spans="3:16" x14ac:dyDescent="0.25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3:16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3:16" x14ac:dyDescent="0.2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3:16" x14ac:dyDescent="0.2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3:16" x14ac:dyDescent="0.2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3:16" x14ac:dyDescent="0.2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3:16" x14ac:dyDescent="0.25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3:16" x14ac:dyDescent="0.25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3:16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3:16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3:16" x14ac:dyDescent="0.25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3:16" x14ac:dyDescent="0.25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3:16" x14ac:dyDescent="0.2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3:16" x14ac:dyDescent="0.25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3:16" x14ac:dyDescent="0.25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3:16" x14ac:dyDescent="0.2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3:16" x14ac:dyDescent="0.25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3:16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3:16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3:16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3:16" x14ac:dyDescent="0.2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3:16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3:16" x14ac:dyDescent="0.25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3:16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3:16" x14ac:dyDescent="0.2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3:16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3:16" x14ac:dyDescent="0.25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3:16" x14ac:dyDescent="0.25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3:16" x14ac:dyDescent="0.25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3:16" x14ac:dyDescent="0.25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3:16" x14ac:dyDescent="0.25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3:16" x14ac:dyDescent="0.25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3:16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3:16" x14ac:dyDescent="0.25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3:16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3:16" x14ac:dyDescent="0.25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3:16" x14ac:dyDescent="0.25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3:16" x14ac:dyDescent="0.25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3:16" x14ac:dyDescent="0.25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3:16" x14ac:dyDescent="0.25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3:16" x14ac:dyDescent="0.25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3:16" x14ac:dyDescent="0.2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3:16" x14ac:dyDescent="0.25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3:16" x14ac:dyDescent="0.25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3:16" x14ac:dyDescent="0.25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3:16" x14ac:dyDescent="0.25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3:16" x14ac:dyDescent="0.25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3:16" x14ac:dyDescent="0.25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3:16" x14ac:dyDescent="0.25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3:16" x14ac:dyDescent="0.25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3:16" x14ac:dyDescent="0.25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3:16" x14ac:dyDescent="0.2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3:16" x14ac:dyDescent="0.25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3:16" x14ac:dyDescent="0.2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3:16" x14ac:dyDescent="0.2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3:16" x14ac:dyDescent="0.25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3:16" x14ac:dyDescent="0.25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3:16" x14ac:dyDescent="0.2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3:16" x14ac:dyDescent="0.2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3:16" x14ac:dyDescent="0.25"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3:16" x14ac:dyDescent="0.25"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3:16" x14ac:dyDescent="0.25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3:16" x14ac:dyDescent="0.25"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3:16" x14ac:dyDescent="0.2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3:16" x14ac:dyDescent="0.2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3:16" x14ac:dyDescent="0.2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3:16" x14ac:dyDescent="0.2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3:16" x14ac:dyDescent="0.2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3:16" x14ac:dyDescent="0.25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3:16" x14ac:dyDescent="0.25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3:16" x14ac:dyDescent="0.25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3:16" x14ac:dyDescent="0.25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3:16" x14ac:dyDescent="0.25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3:16" x14ac:dyDescent="0.25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3:16" x14ac:dyDescent="0.25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3:16" x14ac:dyDescent="0.25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3:16" x14ac:dyDescent="0.25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3:16" x14ac:dyDescent="0.25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3:16" x14ac:dyDescent="0.25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3:16" x14ac:dyDescent="0.25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3:16" x14ac:dyDescent="0.25"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3:16" x14ac:dyDescent="0.25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3:16" x14ac:dyDescent="0.25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3:16" x14ac:dyDescent="0.25"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3:16" x14ac:dyDescent="0.25"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3:16" x14ac:dyDescent="0.25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3:16" x14ac:dyDescent="0.25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3:16" x14ac:dyDescent="0.25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3:16" x14ac:dyDescent="0.25"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3:16" x14ac:dyDescent="0.25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3:16" x14ac:dyDescent="0.25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3:16" x14ac:dyDescent="0.25"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3:16" x14ac:dyDescent="0.25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3:16" x14ac:dyDescent="0.25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3:16" x14ac:dyDescent="0.25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3:16" x14ac:dyDescent="0.25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3:16" x14ac:dyDescent="0.25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3:16" x14ac:dyDescent="0.25"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3:16" x14ac:dyDescent="0.25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3:16" x14ac:dyDescent="0.25"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3:16" x14ac:dyDescent="0.25"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3:16" x14ac:dyDescent="0.25"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3:16" x14ac:dyDescent="0.25"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3:16" x14ac:dyDescent="0.25"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3:16" x14ac:dyDescent="0.25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3:16" x14ac:dyDescent="0.25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3:16" x14ac:dyDescent="0.25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3:16" x14ac:dyDescent="0.25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3:16" x14ac:dyDescent="0.25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3:16" x14ac:dyDescent="0.25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3:16" x14ac:dyDescent="0.25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3:16" x14ac:dyDescent="0.25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3:16" x14ac:dyDescent="0.25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3:16" x14ac:dyDescent="0.25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3:16" x14ac:dyDescent="0.25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3:16" x14ac:dyDescent="0.25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3:16" x14ac:dyDescent="0.25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3:16" x14ac:dyDescent="0.25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3:16" x14ac:dyDescent="0.25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3:16" x14ac:dyDescent="0.25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3:16" x14ac:dyDescent="0.25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3:16" x14ac:dyDescent="0.25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3:16" x14ac:dyDescent="0.25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3:16" x14ac:dyDescent="0.25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3:16" x14ac:dyDescent="0.25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3:16" x14ac:dyDescent="0.25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3:16" x14ac:dyDescent="0.25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3:16" x14ac:dyDescent="0.25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3:16" x14ac:dyDescent="0.25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3:16" x14ac:dyDescent="0.25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3:16" x14ac:dyDescent="0.25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3:16" x14ac:dyDescent="0.25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3:16" x14ac:dyDescent="0.25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3:16" x14ac:dyDescent="0.25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3:16" x14ac:dyDescent="0.25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3:16" x14ac:dyDescent="0.25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3:16" x14ac:dyDescent="0.25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3:16" x14ac:dyDescent="0.25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3:16" x14ac:dyDescent="0.25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3:16" x14ac:dyDescent="0.25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3:16" x14ac:dyDescent="0.25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3:16" x14ac:dyDescent="0.25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3:16" x14ac:dyDescent="0.25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3:16" x14ac:dyDescent="0.25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3:16" x14ac:dyDescent="0.25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3:16" x14ac:dyDescent="0.25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3:16" x14ac:dyDescent="0.25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3:16" x14ac:dyDescent="0.25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3:16" x14ac:dyDescent="0.25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3:16" x14ac:dyDescent="0.25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3:16" x14ac:dyDescent="0.25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3:16" x14ac:dyDescent="0.25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3:16" x14ac:dyDescent="0.25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3:16" x14ac:dyDescent="0.25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3:16" x14ac:dyDescent="0.25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3:16" x14ac:dyDescent="0.25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3:16" x14ac:dyDescent="0.25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3:16" x14ac:dyDescent="0.25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3:16" x14ac:dyDescent="0.25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3:16" x14ac:dyDescent="0.25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3:16" x14ac:dyDescent="0.25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3:16" x14ac:dyDescent="0.25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3:16" x14ac:dyDescent="0.25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3:16" x14ac:dyDescent="0.25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3:16" x14ac:dyDescent="0.25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3:16" x14ac:dyDescent="0.25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3:16" x14ac:dyDescent="0.25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3:16" x14ac:dyDescent="0.25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3:16" x14ac:dyDescent="0.25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3:16" x14ac:dyDescent="0.25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3:16" x14ac:dyDescent="0.25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3:16" x14ac:dyDescent="0.25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3:16" x14ac:dyDescent="0.25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3:16" x14ac:dyDescent="0.25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3:16" x14ac:dyDescent="0.25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3:16" x14ac:dyDescent="0.25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3:16" x14ac:dyDescent="0.25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3:16" x14ac:dyDescent="0.25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3:16" x14ac:dyDescent="0.25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3:16" x14ac:dyDescent="0.25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3:16" x14ac:dyDescent="0.25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3:16" x14ac:dyDescent="0.25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3:16" x14ac:dyDescent="0.25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3:16" x14ac:dyDescent="0.25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3:16" x14ac:dyDescent="0.25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3:16" x14ac:dyDescent="0.25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3:16" x14ac:dyDescent="0.25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3:16" x14ac:dyDescent="0.25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3:16" x14ac:dyDescent="0.25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3:16" x14ac:dyDescent="0.25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3:16" x14ac:dyDescent="0.25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3:16" x14ac:dyDescent="0.25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3:16" x14ac:dyDescent="0.25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3:16" x14ac:dyDescent="0.25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3:16" x14ac:dyDescent="0.25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3:16" x14ac:dyDescent="0.25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3:16" x14ac:dyDescent="0.25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3:16" x14ac:dyDescent="0.25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3:16" x14ac:dyDescent="0.25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3:16" x14ac:dyDescent="0.25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3:16" x14ac:dyDescent="0.25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3:16" x14ac:dyDescent="0.25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3:16" x14ac:dyDescent="0.25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3:16" x14ac:dyDescent="0.25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3:16" x14ac:dyDescent="0.25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3:16" x14ac:dyDescent="0.25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3:16" x14ac:dyDescent="0.25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3:16" x14ac:dyDescent="0.25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3:16" x14ac:dyDescent="0.25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3:16" x14ac:dyDescent="0.25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3:16" x14ac:dyDescent="0.25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3:16" x14ac:dyDescent="0.25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3:16" x14ac:dyDescent="0.25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3:16" x14ac:dyDescent="0.25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3:16" x14ac:dyDescent="0.25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3:16" x14ac:dyDescent="0.25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3:16" x14ac:dyDescent="0.25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3:16" x14ac:dyDescent="0.25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3:16" x14ac:dyDescent="0.25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3:16" x14ac:dyDescent="0.25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3:16" x14ac:dyDescent="0.25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3:16" x14ac:dyDescent="0.25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</sheetData>
  <pageMargins left="0.7" right="0.7" top="0.75" bottom="0.75" header="0.3" footer="0.3"/>
  <pageSetup scale="63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E8B6-C7CD-4C75-A7BA-0E7BA288488B}">
  <dimension ref="A3:N29"/>
  <sheetViews>
    <sheetView topLeftCell="A3" workbookViewId="0">
      <selection activeCell="E9" sqref="E9"/>
    </sheetView>
  </sheetViews>
  <sheetFormatPr defaultRowHeight="15" x14ac:dyDescent="0.25"/>
  <cols>
    <col min="1" max="1" width="21.140625" customWidth="1"/>
  </cols>
  <sheetData>
    <row r="3" spans="1:14" ht="23.25" x14ac:dyDescent="0.35">
      <c r="A3" s="13" t="s">
        <v>28</v>
      </c>
      <c r="B3" s="12"/>
      <c r="C3" s="12"/>
      <c r="D3" s="12"/>
      <c r="E3" s="12"/>
      <c r="F3" s="12"/>
      <c r="G3" s="12"/>
    </row>
    <row r="4" spans="1:1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3"/>
      <c r="B5" s="5" t="s">
        <v>23</v>
      </c>
      <c r="C5" s="5" t="s">
        <v>22</v>
      </c>
      <c r="D5" s="5" t="s">
        <v>21</v>
      </c>
      <c r="E5" s="5" t="s">
        <v>20</v>
      </c>
      <c r="F5" s="5" t="s">
        <v>19</v>
      </c>
      <c r="G5" s="5" t="s">
        <v>18</v>
      </c>
      <c r="H5" s="5" t="s">
        <v>17</v>
      </c>
      <c r="I5" s="5" t="s">
        <v>16</v>
      </c>
      <c r="J5" s="5" t="s">
        <v>15</v>
      </c>
      <c r="K5" s="5" t="s">
        <v>14</v>
      </c>
      <c r="L5" s="5" t="s">
        <v>13</v>
      </c>
      <c r="M5" s="5" t="s">
        <v>12</v>
      </c>
      <c r="N5" s="5" t="s">
        <v>11</v>
      </c>
    </row>
    <row r="6" spans="1:14" ht="15.75" x14ac:dyDescent="0.25">
      <c r="A6" s="3" t="s">
        <v>29</v>
      </c>
      <c r="B6" s="4">
        <v>10</v>
      </c>
      <c r="C6" s="4">
        <v>13</v>
      </c>
      <c r="D6" s="4">
        <v>3</v>
      </c>
      <c r="E6" s="4">
        <v>6</v>
      </c>
      <c r="F6" s="4">
        <v>8</v>
      </c>
      <c r="G6" s="4">
        <v>3</v>
      </c>
      <c r="H6" s="4">
        <v>11</v>
      </c>
      <c r="I6" s="4">
        <v>15</v>
      </c>
      <c r="J6" s="4">
        <v>4</v>
      </c>
      <c r="K6" s="4">
        <v>9</v>
      </c>
      <c r="L6" s="4">
        <v>15</v>
      </c>
      <c r="M6" s="4">
        <v>13</v>
      </c>
      <c r="N6" s="4">
        <f>SUM(B6:M6)</f>
        <v>110</v>
      </c>
    </row>
    <row r="7" spans="1:14" ht="15.75" x14ac:dyDescent="0.25">
      <c r="A7" s="3" t="s">
        <v>10</v>
      </c>
      <c r="B7" s="4">
        <v>62</v>
      </c>
      <c r="C7" s="4">
        <v>128</v>
      </c>
      <c r="D7" s="4">
        <v>121</v>
      </c>
      <c r="E7" s="4">
        <v>54</v>
      </c>
      <c r="F7" s="4">
        <v>86</v>
      </c>
      <c r="G7" s="4">
        <v>86</v>
      </c>
      <c r="H7" s="4">
        <v>74</v>
      </c>
      <c r="I7" s="4">
        <v>44</v>
      </c>
      <c r="J7" s="4">
        <v>80</v>
      </c>
      <c r="K7" s="4">
        <v>32</v>
      </c>
      <c r="L7" s="4">
        <v>42</v>
      </c>
      <c r="M7" s="4">
        <v>76</v>
      </c>
      <c r="N7" s="4">
        <f>SUM(B7:M7)</f>
        <v>885</v>
      </c>
    </row>
    <row r="8" spans="1:14" ht="15.75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75" x14ac:dyDescent="0.25">
      <c r="A9" s="3" t="s">
        <v>30</v>
      </c>
      <c r="B9" s="4"/>
      <c r="C9" s="4"/>
      <c r="D9" s="4"/>
      <c r="E9" s="4">
        <v>4</v>
      </c>
      <c r="F9" s="4"/>
      <c r="G9" s="4"/>
      <c r="H9" s="4">
        <v>1</v>
      </c>
      <c r="I9" s="4"/>
      <c r="J9" s="4"/>
      <c r="K9" s="4">
        <v>4</v>
      </c>
      <c r="L9" s="4"/>
      <c r="M9" s="4">
        <v>1</v>
      </c>
      <c r="N9" s="4">
        <f t="shared" ref="N9:N28" si="0">SUM(B9:M9)</f>
        <v>10</v>
      </c>
    </row>
    <row r="10" spans="1:14" ht="15.75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f t="shared" si="0"/>
        <v>0</v>
      </c>
    </row>
    <row r="11" spans="1:14" ht="15.75" x14ac:dyDescent="0.25">
      <c r="A11" s="3" t="s">
        <v>32</v>
      </c>
      <c r="B11" s="4">
        <v>1</v>
      </c>
      <c r="C11" s="4"/>
      <c r="D11" s="4">
        <v>3</v>
      </c>
      <c r="E11" s="4">
        <v>7</v>
      </c>
      <c r="F11" s="4">
        <v>5</v>
      </c>
      <c r="G11" s="4">
        <v>6</v>
      </c>
      <c r="H11" s="4">
        <v>7</v>
      </c>
      <c r="I11" s="4">
        <v>13</v>
      </c>
      <c r="J11" s="4">
        <v>7</v>
      </c>
      <c r="K11" s="4">
        <v>1</v>
      </c>
      <c r="L11" s="4">
        <v>2</v>
      </c>
      <c r="M11" s="4">
        <v>3</v>
      </c>
      <c r="N11" s="4">
        <f t="shared" si="0"/>
        <v>55</v>
      </c>
    </row>
    <row r="12" spans="1:14" ht="15.75" x14ac:dyDescent="0.2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>
        <f t="shared" si="0"/>
        <v>0</v>
      </c>
    </row>
    <row r="13" spans="1:14" ht="15.75" x14ac:dyDescent="0.25">
      <c r="A13" s="3"/>
      <c r="B13" s="4"/>
      <c r="C13" s="4"/>
      <c r="D13" s="4"/>
      <c r="E13" s="4"/>
      <c r="F13" s="4"/>
      <c r="G13" s="11"/>
      <c r="H13" s="4"/>
      <c r="I13" s="4"/>
      <c r="J13" s="4"/>
      <c r="K13" s="4"/>
      <c r="L13" s="4"/>
      <c r="M13" s="4"/>
      <c r="N13" s="4">
        <f t="shared" si="0"/>
        <v>0</v>
      </c>
    </row>
    <row r="14" spans="1:14" ht="15.75" x14ac:dyDescent="0.25">
      <c r="A14" s="3" t="s">
        <v>8</v>
      </c>
      <c r="B14" s="4">
        <v>7</v>
      </c>
      <c r="C14" s="4">
        <v>0</v>
      </c>
      <c r="D14" s="4">
        <v>0</v>
      </c>
      <c r="E14" s="4">
        <v>1</v>
      </c>
      <c r="F14" s="4">
        <v>28</v>
      </c>
      <c r="G14" s="4">
        <v>131</v>
      </c>
      <c r="H14" s="4">
        <v>0</v>
      </c>
      <c r="I14" s="4">
        <v>135</v>
      </c>
      <c r="J14" s="4">
        <v>1</v>
      </c>
      <c r="K14" s="4">
        <v>0</v>
      </c>
      <c r="L14" s="4">
        <v>0</v>
      </c>
      <c r="M14" s="4">
        <v>0</v>
      </c>
      <c r="N14" s="4">
        <f t="shared" si="0"/>
        <v>303</v>
      </c>
    </row>
    <row r="15" spans="1:14" x14ac:dyDescent="0.25">
      <c r="A15" s="2"/>
      <c r="B15" s="4"/>
      <c r="C15" s="4"/>
      <c r="D15" s="9"/>
      <c r="E15" s="4"/>
      <c r="F15" s="4"/>
      <c r="G15" s="4"/>
      <c r="H15" s="4"/>
      <c r="I15" s="4"/>
      <c r="J15" s="4"/>
      <c r="K15" s="4"/>
      <c r="L15" s="4"/>
      <c r="M15" s="4"/>
      <c r="N15" s="4">
        <f t="shared" si="0"/>
        <v>0</v>
      </c>
    </row>
    <row r="16" spans="1:14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0"/>
        <v>0</v>
      </c>
    </row>
    <row r="17" spans="1:14" ht="15.75" x14ac:dyDescent="0.25">
      <c r="A17" s="3" t="s">
        <v>7</v>
      </c>
      <c r="B17" s="4">
        <v>17</v>
      </c>
      <c r="C17" s="4">
        <v>11</v>
      </c>
      <c r="D17" s="4">
        <v>30</v>
      </c>
      <c r="E17" s="4">
        <v>14</v>
      </c>
      <c r="F17" s="4">
        <v>30</v>
      </c>
      <c r="G17" s="4">
        <v>31</v>
      </c>
      <c r="H17" s="4">
        <v>62</v>
      </c>
      <c r="I17" s="4">
        <v>45</v>
      </c>
      <c r="J17" s="4">
        <v>22</v>
      </c>
      <c r="K17" s="4">
        <v>26</v>
      </c>
      <c r="L17" s="4">
        <v>18</v>
      </c>
      <c r="M17" s="4">
        <v>12</v>
      </c>
      <c r="N17" s="4">
        <f>SUM(B17:M17)</f>
        <v>318</v>
      </c>
    </row>
    <row r="18" spans="1:14" ht="15.75" x14ac:dyDescent="0.25">
      <c r="A18" s="3" t="s">
        <v>31</v>
      </c>
      <c r="B18" s="4">
        <v>1487</v>
      </c>
      <c r="C18" s="4">
        <v>1489</v>
      </c>
      <c r="D18" s="4">
        <v>1500</v>
      </c>
      <c r="E18" s="4">
        <v>1.534</v>
      </c>
      <c r="F18" s="4">
        <v>1.544</v>
      </c>
      <c r="G18" s="4">
        <v>1575</v>
      </c>
      <c r="H18" s="4">
        <v>1637</v>
      </c>
      <c r="I18" s="4">
        <v>1682</v>
      </c>
      <c r="J18" s="4">
        <v>1704</v>
      </c>
      <c r="K18" s="4">
        <v>1720</v>
      </c>
      <c r="L18" s="4">
        <v>1738</v>
      </c>
      <c r="M18" s="4">
        <v>1741</v>
      </c>
      <c r="N18" s="4">
        <v>1741</v>
      </c>
    </row>
    <row r="19" spans="1:14" ht="15.75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.75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.75" x14ac:dyDescent="0.25">
      <c r="A21" s="3" t="s">
        <v>6</v>
      </c>
      <c r="B21" s="2">
        <v>10</v>
      </c>
      <c r="C21" s="2">
        <v>13</v>
      </c>
      <c r="D21" s="2">
        <v>3</v>
      </c>
      <c r="E21" s="4">
        <v>6</v>
      </c>
      <c r="F21" s="4">
        <v>2</v>
      </c>
      <c r="G21" s="4">
        <v>3</v>
      </c>
      <c r="H21" s="4">
        <v>7</v>
      </c>
      <c r="I21" s="4">
        <v>15</v>
      </c>
      <c r="J21" s="4">
        <v>4</v>
      </c>
      <c r="K21" s="4">
        <v>11</v>
      </c>
      <c r="L21" s="4">
        <v>4</v>
      </c>
      <c r="M21" s="4">
        <v>2</v>
      </c>
      <c r="N21" s="4">
        <f>SUM(B21:M21)</f>
        <v>80</v>
      </c>
    </row>
    <row r="22" spans="1:14" ht="15.75" x14ac:dyDescent="0.25">
      <c r="A22" s="3" t="s">
        <v>5</v>
      </c>
      <c r="B22" s="4">
        <v>299</v>
      </c>
      <c r="C22" s="4">
        <v>259</v>
      </c>
      <c r="D22" s="4">
        <v>545</v>
      </c>
      <c r="E22" s="4">
        <v>683</v>
      </c>
      <c r="F22" s="4">
        <v>639</v>
      </c>
      <c r="G22" s="4">
        <v>768</v>
      </c>
      <c r="H22" s="4">
        <v>687</v>
      </c>
      <c r="I22" s="4">
        <v>756</v>
      </c>
      <c r="J22" s="4">
        <v>819</v>
      </c>
      <c r="K22" s="4">
        <v>937</v>
      </c>
      <c r="L22" s="4">
        <v>1158</v>
      </c>
      <c r="M22" s="4">
        <v>505</v>
      </c>
      <c r="N22" s="4">
        <f>SUM(B22:M22)</f>
        <v>8055</v>
      </c>
    </row>
    <row r="23" spans="1:14" ht="15.75" x14ac:dyDescent="0.25">
      <c r="A23" s="3" t="s">
        <v>4</v>
      </c>
      <c r="B23" s="4">
        <v>75</v>
      </c>
      <c r="C23" s="4">
        <v>63</v>
      </c>
      <c r="D23" s="4">
        <v>111</v>
      </c>
      <c r="E23" s="4">
        <v>127</v>
      </c>
      <c r="F23" s="4">
        <v>116</v>
      </c>
      <c r="G23" s="4">
        <v>214</v>
      </c>
      <c r="H23" s="4">
        <v>63</v>
      </c>
      <c r="I23" s="4">
        <v>87</v>
      </c>
      <c r="J23" s="4">
        <v>103</v>
      </c>
      <c r="K23" s="4">
        <v>120</v>
      </c>
      <c r="L23" s="4">
        <v>160</v>
      </c>
      <c r="M23" s="4">
        <v>117</v>
      </c>
      <c r="N23" s="4">
        <f t="shared" si="0"/>
        <v>1356</v>
      </c>
    </row>
    <row r="24" spans="1:14" ht="15.75" x14ac:dyDescent="0.25">
      <c r="A24" s="3" t="s">
        <v>3</v>
      </c>
      <c r="B24" s="4">
        <v>0</v>
      </c>
      <c r="C24" s="4">
        <v>1</v>
      </c>
      <c r="D24" s="4">
        <v>4</v>
      </c>
      <c r="E24" s="4">
        <v>11</v>
      </c>
      <c r="F24" s="4">
        <v>11</v>
      </c>
      <c r="G24" s="4">
        <v>16</v>
      </c>
      <c r="H24" s="4">
        <v>7</v>
      </c>
      <c r="I24" s="4">
        <v>13</v>
      </c>
      <c r="J24" s="4">
        <v>11</v>
      </c>
      <c r="K24" s="4">
        <v>6</v>
      </c>
      <c r="L24" s="4">
        <v>8</v>
      </c>
      <c r="M24" s="10">
        <v>6</v>
      </c>
      <c r="N24" s="4">
        <f t="shared" si="0"/>
        <v>94</v>
      </c>
    </row>
    <row r="25" spans="1:14" ht="15.75" x14ac:dyDescent="0.25">
      <c r="A25" s="3" t="s">
        <v>2</v>
      </c>
      <c r="B25" s="4"/>
      <c r="C25" s="5"/>
      <c r="D25" s="5"/>
      <c r="E25" s="5"/>
      <c r="F25" s="6"/>
      <c r="G25" s="5"/>
      <c r="H25" s="4">
        <v>4</v>
      </c>
      <c r="I25" s="4">
        <v>3</v>
      </c>
      <c r="J25" s="4">
        <v>4</v>
      </c>
      <c r="K25" s="9">
        <v>5</v>
      </c>
      <c r="L25" s="8">
        <v>4</v>
      </c>
      <c r="M25" s="5"/>
      <c r="N25" s="4">
        <f>SUM(H25:M25)</f>
        <v>20</v>
      </c>
    </row>
    <row r="26" spans="1:14" x14ac:dyDescent="0.25">
      <c r="A26" s="6"/>
      <c r="B26" s="4"/>
      <c r="C26" s="4"/>
      <c r="D26" s="4"/>
      <c r="E26" s="4"/>
      <c r="F26" s="17"/>
      <c r="G26" s="4"/>
      <c r="H26" s="4"/>
      <c r="I26" s="4"/>
      <c r="J26" s="4"/>
      <c r="K26" s="4"/>
      <c r="L26" s="4"/>
      <c r="M26" s="4"/>
      <c r="N26" s="4">
        <f t="shared" si="0"/>
        <v>0</v>
      </c>
    </row>
    <row r="27" spans="1:14" ht="15.75" x14ac:dyDescent="0.25">
      <c r="A27" s="5"/>
      <c r="B27" s="4"/>
      <c r="C27" s="5"/>
      <c r="D27" s="5"/>
      <c r="E27" s="3"/>
      <c r="F27" s="6"/>
      <c r="G27" s="5"/>
      <c r="H27" s="5"/>
      <c r="I27" s="5"/>
      <c r="J27" s="5"/>
      <c r="K27" s="6"/>
      <c r="L27" s="3"/>
      <c r="M27" s="5"/>
      <c r="N27" s="4">
        <f t="shared" si="0"/>
        <v>0</v>
      </c>
    </row>
    <row r="28" spans="1:14" ht="15.75" x14ac:dyDescent="0.25">
      <c r="A28" s="3" t="s">
        <v>0</v>
      </c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>
        <f t="shared" si="0"/>
        <v>0</v>
      </c>
    </row>
    <row r="29" spans="1:14" x14ac:dyDescent="0.25">
      <c r="N2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E81F-846B-4AF2-A6F9-58FE1D5C2D14}">
  <dimension ref="A1:N26"/>
  <sheetViews>
    <sheetView workbookViewId="0">
      <selection activeCell="L16" sqref="L16"/>
    </sheetView>
  </sheetViews>
  <sheetFormatPr defaultRowHeight="15" x14ac:dyDescent="0.25"/>
  <cols>
    <col min="1" max="1" width="28.42578125" customWidth="1"/>
  </cols>
  <sheetData>
    <row r="1" spans="1:14" ht="23.25" x14ac:dyDescent="0.35">
      <c r="A1" s="18" t="s">
        <v>33</v>
      </c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 t="s">
        <v>34</v>
      </c>
      <c r="B4" s="4">
        <v>19</v>
      </c>
      <c r="C4" s="4">
        <v>19</v>
      </c>
      <c r="D4" s="4">
        <v>22</v>
      </c>
      <c r="E4" s="4">
        <v>21</v>
      </c>
      <c r="F4" s="4">
        <v>23</v>
      </c>
      <c r="G4" s="4">
        <v>21</v>
      </c>
      <c r="H4" s="4">
        <v>40</v>
      </c>
      <c r="I4" s="4">
        <v>6</v>
      </c>
      <c r="J4" s="4">
        <v>21</v>
      </c>
      <c r="K4" s="4">
        <v>20</v>
      </c>
      <c r="L4" s="4">
        <v>21</v>
      </c>
      <c r="M4" s="4">
        <v>21</v>
      </c>
      <c r="N4" s="4">
        <f>SUM(B4:M4)</f>
        <v>254</v>
      </c>
    </row>
    <row r="5" spans="1:14" ht="15.75" x14ac:dyDescent="0.25">
      <c r="A5" s="3" t="s">
        <v>10</v>
      </c>
      <c r="B5" s="4">
        <v>77</v>
      </c>
      <c r="C5" s="4">
        <v>135</v>
      </c>
      <c r="D5" s="4">
        <v>48</v>
      </c>
      <c r="E5" s="4">
        <v>34</v>
      </c>
      <c r="F5" s="4">
        <v>36</v>
      </c>
      <c r="G5" s="4">
        <v>43</v>
      </c>
      <c r="H5" s="4">
        <v>35</v>
      </c>
      <c r="I5" s="4">
        <v>161</v>
      </c>
      <c r="J5" s="4">
        <v>139</v>
      </c>
      <c r="K5" s="4">
        <v>94</v>
      </c>
      <c r="L5" s="4">
        <v>80</v>
      </c>
      <c r="M5" s="4">
        <v>20</v>
      </c>
      <c r="N5" s="4">
        <f>SUM(B5:M5)</f>
        <v>902</v>
      </c>
    </row>
    <row r="6" spans="1:14" ht="15.75" x14ac:dyDescent="0.25">
      <c r="A6" s="3" t="s">
        <v>35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f>SUM(B6:M6)</f>
        <v>0</v>
      </c>
    </row>
    <row r="7" spans="1:14" ht="15.75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 t="shared" ref="N7:N26" si="0">SUM(B7:M7)</f>
        <v>0</v>
      </c>
    </row>
    <row r="8" spans="1:14" ht="15.75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si="0"/>
        <v>0</v>
      </c>
    </row>
    <row r="9" spans="1:14" ht="15.75" x14ac:dyDescent="0.25">
      <c r="A9" s="3" t="s">
        <v>41</v>
      </c>
      <c r="B9" s="4">
        <v>42</v>
      </c>
      <c r="C9" s="4">
        <v>33</v>
      </c>
      <c r="D9" s="4">
        <v>36</v>
      </c>
      <c r="E9" s="4">
        <v>37</v>
      </c>
      <c r="F9" s="4">
        <v>32</v>
      </c>
      <c r="G9" s="4">
        <v>29</v>
      </c>
      <c r="H9" s="4">
        <v>41</v>
      </c>
      <c r="I9" s="4">
        <v>44</v>
      </c>
      <c r="J9" s="4">
        <v>42</v>
      </c>
      <c r="K9" s="4">
        <v>42</v>
      </c>
      <c r="L9" s="4">
        <v>36</v>
      </c>
      <c r="M9" s="4">
        <v>36</v>
      </c>
      <c r="N9" s="4">
        <f t="shared" si="0"/>
        <v>450</v>
      </c>
    </row>
    <row r="10" spans="1:14" ht="15.75" x14ac:dyDescent="0.2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>
        <f t="shared" si="0"/>
        <v>0</v>
      </c>
    </row>
    <row r="11" spans="1:14" ht="15.75" x14ac:dyDescent="0.25">
      <c r="A11" s="3" t="s">
        <v>36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11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f t="shared" si="0"/>
        <v>1</v>
      </c>
    </row>
    <row r="12" spans="1:14" ht="15.75" x14ac:dyDescent="0.25">
      <c r="A12" s="3" t="s">
        <v>8</v>
      </c>
      <c r="B12" s="4">
        <v>13</v>
      </c>
      <c r="C12" s="4">
        <v>41</v>
      </c>
      <c r="D12" s="4">
        <v>22</v>
      </c>
      <c r="E12" s="4">
        <v>4</v>
      </c>
      <c r="F12" s="4">
        <v>734</v>
      </c>
      <c r="G12" s="4">
        <v>34</v>
      </c>
      <c r="H12" s="4">
        <v>3</v>
      </c>
      <c r="I12" s="4">
        <v>95</v>
      </c>
      <c r="J12" s="4">
        <v>531</v>
      </c>
      <c r="K12" s="4">
        <v>47</v>
      </c>
      <c r="L12" s="4">
        <v>210</v>
      </c>
      <c r="M12" s="4">
        <v>28</v>
      </c>
      <c r="N12" s="4">
        <f t="shared" si="0"/>
        <v>1762</v>
      </c>
    </row>
    <row r="13" spans="1:14" x14ac:dyDescent="0.25">
      <c r="A13" s="2"/>
      <c r="B13" s="4"/>
      <c r="C13" s="4"/>
      <c r="D13" s="9"/>
      <c r="E13" s="4"/>
      <c r="F13" s="4"/>
      <c r="G13" s="4"/>
      <c r="H13" s="4"/>
      <c r="I13" s="4"/>
      <c r="J13" s="4"/>
      <c r="K13" s="4"/>
      <c r="L13" s="4"/>
      <c r="M13" s="4"/>
      <c r="N13" s="4">
        <f t="shared" si="0"/>
        <v>0</v>
      </c>
    </row>
    <row r="14" spans="1:14" ht="15.75" x14ac:dyDescent="0.25">
      <c r="A14" s="3" t="s">
        <v>37</v>
      </c>
      <c r="B14" s="4">
        <v>2</v>
      </c>
      <c r="C14" s="4">
        <v>1</v>
      </c>
      <c r="D14" s="4">
        <v>1</v>
      </c>
      <c r="E14" s="4">
        <v>3</v>
      </c>
      <c r="F14" s="4">
        <v>1</v>
      </c>
      <c r="G14" s="4">
        <v>0</v>
      </c>
      <c r="H14" s="4">
        <v>0</v>
      </c>
      <c r="I14" s="4">
        <v>0</v>
      </c>
      <c r="J14" s="4">
        <v>3</v>
      </c>
      <c r="K14" s="4">
        <v>2</v>
      </c>
      <c r="L14" s="4">
        <v>0</v>
      </c>
      <c r="M14" s="4">
        <v>0</v>
      </c>
      <c r="N14" s="4">
        <f t="shared" si="0"/>
        <v>13</v>
      </c>
    </row>
    <row r="15" spans="1:14" ht="15.75" x14ac:dyDescent="0.25">
      <c r="A15" s="3" t="s">
        <v>38</v>
      </c>
      <c r="B15" s="4">
        <v>2</v>
      </c>
      <c r="C15" s="4">
        <v>6</v>
      </c>
      <c r="D15" s="4">
        <v>3</v>
      </c>
      <c r="E15" s="4">
        <v>7</v>
      </c>
      <c r="F15" s="4">
        <v>9</v>
      </c>
      <c r="G15" s="4">
        <v>10</v>
      </c>
      <c r="H15" s="4">
        <v>22</v>
      </c>
      <c r="I15" s="4">
        <v>18</v>
      </c>
      <c r="J15" s="4">
        <v>11</v>
      </c>
      <c r="K15" s="4">
        <v>14</v>
      </c>
      <c r="L15" s="4">
        <v>14</v>
      </c>
      <c r="M15" s="4">
        <v>3</v>
      </c>
      <c r="N15" s="4">
        <f t="shared" si="0"/>
        <v>119</v>
      </c>
    </row>
    <row r="16" spans="1:14" ht="15.75" x14ac:dyDescent="0.25">
      <c r="A16" s="3" t="s">
        <v>39</v>
      </c>
      <c r="B16" s="4">
        <v>0</v>
      </c>
      <c r="C16" s="4">
        <v>0</v>
      </c>
      <c r="D16" s="4">
        <v>0</v>
      </c>
      <c r="E16" s="4">
        <v>0</v>
      </c>
      <c r="F16" s="4">
        <v>1</v>
      </c>
      <c r="G16" s="4">
        <v>0</v>
      </c>
      <c r="H16" s="4">
        <v>1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f t="shared" si="0"/>
        <v>2</v>
      </c>
    </row>
    <row r="17" spans="1:14" ht="15.75" x14ac:dyDescent="0.25">
      <c r="A17" s="3" t="s">
        <v>40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0</v>
      </c>
    </row>
    <row r="18" spans="1:14" ht="15.75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75" x14ac:dyDescent="0.25">
      <c r="A19" s="3" t="s">
        <v>6</v>
      </c>
      <c r="B19" s="2"/>
      <c r="C19" s="2"/>
      <c r="D19" s="2"/>
      <c r="E19" s="4"/>
      <c r="F19" s="4">
        <v>17</v>
      </c>
      <c r="G19" s="4">
        <v>14</v>
      </c>
      <c r="H19" s="4">
        <v>19</v>
      </c>
      <c r="I19" s="4">
        <v>17</v>
      </c>
      <c r="J19" s="4">
        <v>11</v>
      </c>
      <c r="K19" s="4">
        <v>9</v>
      </c>
      <c r="L19" s="4">
        <v>2</v>
      </c>
      <c r="M19" s="4">
        <v>3</v>
      </c>
      <c r="N19" s="4">
        <v>78</v>
      </c>
    </row>
    <row r="20" spans="1:14" ht="15.75" x14ac:dyDescent="0.25">
      <c r="A20" s="3" t="s">
        <v>5</v>
      </c>
      <c r="B20" s="4">
        <v>566</v>
      </c>
      <c r="C20" s="4">
        <v>440</v>
      </c>
      <c r="D20" s="4">
        <v>582</v>
      </c>
      <c r="E20" s="4">
        <v>677</v>
      </c>
      <c r="F20" s="4">
        <v>712</v>
      </c>
      <c r="G20" s="4">
        <v>420</v>
      </c>
      <c r="H20" s="4">
        <v>543</v>
      </c>
      <c r="I20" s="4">
        <v>620</v>
      </c>
      <c r="J20" s="4">
        <v>522</v>
      </c>
      <c r="K20" s="4">
        <v>988</v>
      </c>
      <c r="L20" s="4">
        <v>806</v>
      </c>
      <c r="M20" s="4">
        <v>370</v>
      </c>
      <c r="N20" s="4">
        <f t="shared" si="0"/>
        <v>7246</v>
      </c>
    </row>
    <row r="21" spans="1:14" ht="15.75" x14ac:dyDescent="0.25">
      <c r="A21" s="3" t="s">
        <v>4</v>
      </c>
      <c r="B21" s="4">
        <v>59</v>
      </c>
      <c r="C21" s="4">
        <v>123</v>
      </c>
      <c r="D21" s="4">
        <v>87</v>
      </c>
      <c r="E21" s="4">
        <v>53</v>
      </c>
      <c r="F21" s="4">
        <v>148</v>
      </c>
      <c r="G21" s="4">
        <v>55</v>
      </c>
      <c r="H21" s="4">
        <v>53</v>
      </c>
      <c r="I21" s="4">
        <v>38</v>
      </c>
      <c r="J21" s="4">
        <v>30</v>
      </c>
      <c r="K21" s="4">
        <v>66</v>
      </c>
      <c r="L21" s="4">
        <v>121</v>
      </c>
      <c r="M21" s="4">
        <v>70</v>
      </c>
      <c r="N21" s="4">
        <f t="shared" si="0"/>
        <v>903</v>
      </c>
    </row>
    <row r="22" spans="1:14" ht="15.75" x14ac:dyDescent="0.25">
      <c r="A22" s="3" t="s">
        <v>3</v>
      </c>
      <c r="B22" s="4">
        <v>1</v>
      </c>
      <c r="C22" s="4">
        <v>2</v>
      </c>
      <c r="D22" s="4">
        <v>4</v>
      </c>
      <c r="E22" s="4">
        <v>0</v>
      </c>
      <c r="F22" s="4">
        <v>0</v>
      </c>
      <c r="G22" s="4">
        <v>1</v>
      </c>
      <c r="H22" s="4">
        <v>11</v>
      </c>
      <c r="I22" s="4">
        <v>13</v>
      </c>
      <c r="J22" s="4">
        <v>6</v>
      </c>
      <c r="K22" s="4">
        <v>8</v>
      </c>
      <c r="L22" s="4">
        <v>9</v>
      </c>
      <c r="M22" s="10">
        <v>6</v>
      </c>
      <c r="N22" s="4">
        <f t="shared" si="0"/>
        <v>61</v>
      </c>
    </row>
    <row r="23" spans="1:14" ht="15.75" x14ac:dyDescent="0.25">
      <c r="A23" s="5"/>
      <c r="B23" s="4"/>
      <c r="C23" s="5"/>
      <c r="D23" s="5"/>
      <c r="E23" s="5"/>
      <c r="F23" s="6"/>
      <c r="G23" s="5"/>
      <c r="H23" s="5"/>
      <c r="I23" s="5"/>
      <c r="J23" s="5"/>
      <c r="K23" s="6"/>
      <c r="L23" s="3"/>
      <c r="M23" s="5"/>
      <c r="N23" s="4">
        <f t="shared" si="0"/>
        <v>0</v>
      </c>
    </row>
    <row r="24" spans="1:14" x14ac:dyDescent="0.25">
      <c r="A24" s="6"/>
      <c r="B24" s="4"/>
      <c r="C24" s="4"/>
      <c r="D24" s="4"/>
      <c r="E24" s="4"/>
      <c r="F24" s="17"/>
      <c r="G24" s="4"/>
      <c r="H24" s="4"/>
      <c r="I24" s="4"/>
      <c r="J24" s="4"/>
      <c r="K24" s="4"/>
      <c r="L24" s="4"/>
      <c r="M24" s="4"/>
      <c r="N24" s="4">
        <f t="shared" si="0"/>
        <v>0</v>
      </c>
    </row>
    <row r="25" spans="1:14" ht="15.75" x14ac:dyDescent="0.25">
      <c r="A25" s="5"/>
      <c r="B25" s="4"/>
      <c r="C25" s="5"/>
      <c r="D25" s="5"/>
      <c r="E25" s="3"/>
      <c r="F25" s="6"/>
      <c r="G25" s="5"/>
      <c r="H25" s="5"/>
      <c r="I25" s="5"/>
      <c r="J25" s="5"/>
      <c r="K25" s="6"/>
      <c r="L25" s="3"/>
      <c r="M25" s="5"/>
      <c r="N25" s="4">
        <f t="shared" si="0"/>
        <v>0</v>
      </c>
    </row>
    <row r="26" spans="1:14" ht="15.75" x14ac:dyDescent="0.25">
      <c r="A26" s="3" t="s">
        <v>0</v>
      </c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09ED-126D-42B3-8478-B0035F6C1D89}">
  <dimension ref="A1:N25"/>
  <sheetViews>
    <sheetView workbookViewId="0">
      <selection activeCell="Q23" sqref="Q23"/>
    </sheetView>
  </sheetViews>
  <sheetFormatPr defaultRowHeight="15" x14ac:dyDescent="0.25"/>
  <cols>
    <col min="1" max="1" width="21.85546875" customWidth="1"/>
    <col min="2" max="2" width="5.28515625" customWidth="1"/>
    <col min="3" max="3" width="5.7109375" customWidth="1"/>
    <col min="4" max="4" width="5.28515625" customWidth="1"/>
    <col min="5" max="5" width="6.140625" customWidth="1"/>
    <col min="6" max="6" width="6" customWidth="1"/>
    <col min="7" max="7" width="7.140625" customWidth="1"/>
    <col min="8" max="8" width="7.28515625" customWidth="1"/>
    <col min="9" max="10" width="6.85546875" customWidth="1"/>
    <col min="11" max="11" width="5.42578125" customWidth="1"/>
    <col min="12" max="12" width="6.7109375" customWidth="1"/>
    <col min="13" max="13" width="13" customWidth="1"/>
  </cols>
  <sheetData>
    <row r="1" spans="1:14" ht="23.25" x14ac:dyDescent="0.35">
      <c r="A1" s="13" t="s">
        <v>27</v>
      </c>
      <c r="B1" s="12"/>
      <c r="C1" s="12"/>
      <c r="D1" s="12"/>
      <c r="E1" s="12"/>
      <c r="F1" s="12"/>
      <c r="G1" s="12"/>
    </row>
    <row r="2" spans="1:14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9">
        <v>64</v>
      </c>
      <c r="C5" s="19">
        <v>17</v>
      </c>
      <c r="D5" s="19">
        <v>158</v>
      </c>
      <c r="E5" s="19">
        <v>207</v>
      </c>
      <c r="F5" s="19">
        <v>151</v>
      </c>
      <c r="G5" s="19"/>
      <c r="H5" s="19"/>
      <c r="I5" s="19" t="s">
        <v>48</v>
      </c>
      <c r="J5" s="19"/>
      <c r="K5" s="19"/>
      <c r="L5" s="19"/>
      <c r="M5" s="19"/>
      <c r="N5" s="4">
        <f>SUM(B5:M5)</f>
        <v>597</v>
      </c>
    </row>
    <row r="6" spans="1:14" ht="15.75" x14ac:dyDescent="0.25">
      <c r="A6" s="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4"/>
    </row>
    <row r="7" spans="1:14" ht="15.75" x14ac:dyDescent="0.25">
      <c r="A7" s="3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4"/>
    </row>
    <row r="8" spans="1:14" ht="15.75" x14ac:dyDescent="0.25">
      <c r="A8" s="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4"/>
    </row>
    <row r="9" spans="1:14" ht="15.75" x14ac:dyDescent="0.25">
      <c r="A9" s="3" t="s">
        <v>41</v>
      </c>
      <c r="B9" s="19">
        <v>0</v>
      </c>
      <c r="C9" s="19">
        <v>17</v>
      </c>
      <c r="D9" s="19">
        <v>5</v>
      </c>
      <c r="E9" s="19">
        <v>9</v>
      </c>
      <c r="F9" s="19">
        <v>8</v>
      </c>
      <c r="G9" s="19"/>
      <c r="H9" s="19"/>
      <c r="I9" s="19"/>
      <c r="J9" s="19"/>
      <c r="K9" s="19"/>
      <c r="L9" s="19"/>
      <c r="M9" s="19"/>
      <c r="N9" s="4">
        <f>SUM(B9:M9)</f>
        <v>39</v>
      </c>
    </row>
    <row r="10" spans="1:14" ht="15.75" x14ac:dyDescent="0.25">
      <c r="A10" s="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4"/>
    </row>
    <row r="11" spans="1:14" ht="15.75" x14ac:dyDescent="0.25">
      <c r="A11" s="3"/>
      <c r="B11" s="19"/>
      <c r="C11" s="19"/>
      <c r="D11" s="19"/>
      <c r="E11" s="19"/>
      <c r="F11" s="19"/>
      <c r="G11" s="21"/>
      <c r="H11" s="19"/>
      <c r="I11" s="19"/>
      <c r="J11" s="19"/>
      <c r="K11" s="19"/>
      <c r="L11" s="19"/>
      <c r="M11" s="19"/>
      <c r="N11" s="4"/>
    </row>
    <row r="12" spans="1:14" ht="31.5" x14ac:dyDescent="0.25">
      <c r="A12" s="16" t="s">
        <v>8</v>
      </c>
      <c r="B12" s="19">
        <v>606</v>
      </c>
      <c r="C12" s="19">
        <v>547</v>
      </c>
      <c r="D12" s="19">
        <v>675</v>
      </c>
      <c r="E12" s="19">
        <v>8</v>
      </c>
      <c r="F12" s="19">
        <v>9</v>
      </c>
      <c r="G12" s="19"/>
      <c r="H12" s="19"/>
      <c r="I12" s="19"/>
      <c r="J12" s="19"/>
      <c r="K12" s="19"/>
      <c r="L12" s="19"/>
      <c r="M12" s="19"/>
      <c r="N12" s="4">
        <f>SUM(B12:M12)</f>
        <v>1845</v>
      </c>
    </row>
    <row r="13" spans="1:14" x14ac:dyDescent="0.25">
      <c r="A13" s="2"/>
      <c r="B13" s="19"/>
      <c r="C13" s="19"/>
      <c r="D13" s="22"/>
      <c r="E13" s="19"/>
      <c r="F13" s="19"/>
      <c r="G13" s="19"/>
      <c r="H13" s="19"/>
      <c r="I13" s="19"/>
      <c r="J13" s="19"/>
      <c r="K13" s="19"/>
      <c r="L13" s="19"/>
      <c r="M13" s="19"/>
      <c r="N13" s="4"/>
    </row>
    <row r="14" spans="1:14" ht="15.75" x14ac:dyDescent="0.25">
      <c r="A14" s="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4"/>
    </row>
    <row r="15" spans="1:14" ht="15.75" x14ac:dyDescent="0.25">
      <c r="A15" s="3" t="s">
        <v>7</v>
      </c>
      <c r="B15" s="19">
        <v>24</v>
      </c>
      <c r="C15" s="19">
        <v>7</v>
      </c>
      <c r="D15" s="19">
        <v>48</v>
      </c>
      <c r="E15" s="19">
        <v>18</v>
      </c>
      <c r="F15" s="19">
        <v>12</v>
      </c>
      <c r="G15" s="19"/>
      <c r="H15" s="19"/>
      <c r="I15" s="19"/>
      <c r="J15" s="19"/>
      <c r="K15" s="19"/>
      <c r="L15" s="19"/>
      <c r="M15" s="19"/>
      <c r="N15" s="4">
        <f>SUM(B15:M15)</f>
        <v>109</v>
      </c>
    </row>
    <row r="16" spans="1:14" ht="31.5" x14ac:dyDescent="0.25">
      <c r="A16" s="16" t="s">
        <v>26</v>
      </c>
      <c r="B16" s="4">
        <f>+'2023'!N16+'2024'!B15</f>
        <v>2049</v>
      </c>
      <c r="C16" s="4">
        <f>+B16+C15</f>
        <v>2056</v>
      </c>
      <c r="D16" s="4">
        <f t="shared" ref="D16:M16" si="0">+C16+D15</f>
        <v>2104</v>
      </c>
      <c r="E16" s="4">
        <f t="shared" si="0"/>
        <v>2122</v>
      </c>
      <c r="F16" s="4">
        <f t="shared" si="0"/>
        <v>2134</v>
      </c>
      <c r="G16" s="4">
        <f t="shared" si="0"/>
        <v>2134</v>
      </c>
      <c r="H16" s="4">
        <f t="shared" si="0"/>
        <v>2134</v>
      </c>
      <c r="I16" s="4">
        <f t="shared" si="0"/>
        <v>2134</v>
      </c>
      <c r="J16" s="4">
        <f t="shared" si="0"/>
        <v>2134</v>
      </c>
      <c r="K16" s="4">
        <f t="shared" si="0"/>
        <v>2134</v>
      </c>
      <c r="L16" s="4">
        <f t="shared" si="0"/>
        <v>2134</v>
      </c>
      <c r="M16" s="4">
        <f t="shared" si="0"/>
        <v>2134</v>
      </c>
      <c r="N16" s="19"/>
    </row>
    <row r="17" spans="1:14" ht="15.75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31.5" x14ac:dyDescent="0.25">
      <c r="A18" s="16" t="s">
        <v>6</v>
      </c>
      <c r="B18" s="23">
        <v>6</v>
      </c>
      <c r="C18" s="23">
        <v>13</v>
      </c>
      <c r="D18" s="23">
        <v>8</v>
      </c>
      <c r="E18" s="19">
        <v>16</v>
      </c>
      <c r="F18" s="19">
        <v>11</v>
      </c>
      <c r="G18" s="19"/>
      <c r="H18" s="19"/>
      <c r="I18" s="19"/>
      <c r="J18" s="19"/>
      <c r="K18" s="19"/>
      <c r="L18" s="19"/>
      <c r="M18" s="19"/>
      <c r="N18" s="4">
        <f t="shared" ref="N18:N23" si="1">SUM(B18:M18)</f>
        <v>54</v>
      </c>
    </row>
    <row r="19" spans="1:14" ht="15.75" x14ac:dyDescent="0.25">
      <c r="A19" s="3" t="s">
        <v>5</v>
      </c>
      <c r="B19" s="19">
        <v>586</v>
      </c>
      <c r="C19" s="19">
        <v>246</v>
      </c>
      <c r="D19" s="19">
        <v>749</v>
      </c>
      <c r="E19" s="19">
        <v>834</v>
      </c>
      <c r="F19" s="19">
        <v>565</v>
      </c>
      <c r="G19" s="19"/>
      <c r="H19" s="19"/>
      <c r="I19" s="19"/>
      <c r="J19" s="19"/>
      <c r="K19" s="19"/>
      <c r="L19" s="24"/>
      <c r="M19" s="19"/>
      <c r="N19" s="4">
        <f t="shared" si="1"/>
        <v>2980</v>
      </c>
    </row>
    <row r="20" spans="1:14" ht="15.75" x14ac:dyDescent="0.25">
      <c r="A20" s="3" t="s">
        <v>4</v>
      </c>
      <c r="B20" s="19">
        <v>61</v>
      </c>
      <c r="C20" s="19">
        <v>22</v>
      </c>
      <c r="D20" s="19">
        <v>72</v>
      </c>
      <c r="E20" s="19">
        <v>82</v>
      </c>
      <c r="F20" s="19">
        <v>46</v>
      </c>
      <c r="G20" s="19"/>
      <c r="H20" s="19"/>
      <c r="I20" s="19"/>
      <c r="J20" s="19"/>
      <c r="K20" s="19"/>
      <c r="L20" s="19"/>
      <c r="M20" s="19"/>
      <c r="N20" s="4">
        <f t="shared" si="1"/>
        <v>283</v>
      </c>
    </row>
    <row r="21" spans="1:14" ht="15.75" x14ac:dyDescent="0.25">
      <c r="A21" s="3" t="s">
        <v>3</v>
      </c>
      <c r="B21" s="19">
        <v>10</v>
      </c>
      <c r="C21" s="19">
        <v>1</v>
      </c>
      <c r="D21" s="19">
        <v>1</v>
      </c>
      <c r="E21" s="19">
        <v>5</v>
      </c>
      <c r="F21" s="19">
        <v>8</v>
      </c>
      <c r="G21" s="19"/>
      <c r="H21" s="19"/>
      <c r="I21" s="19"/>
      <c r="J21" s="19"/>
      <c r="K21" s="19"/>
      <c r="L21" s="19"/>
      <c r="M21" s="25"/>
      <c r="N21" s="4">
        <f t="shared" si="1"/>
        <v>25</v>
      </c>
    </row>
    <row r="22" spans="1:14" ht="15.75" x14ac:dyDescent="0.25">
      <c r="A22" s="3" t="s">
        <v>2</v>
      </c>
      <c r="B22" s="19">
        <v>3</v>
      </c>
      <c r="C22" s="19">
        <v>2</v>
      </c>
      <c r="D22" s="19">
        <v>5</v>
      </c>
      <c r="E22" s="19">
        <v>8</v>
      </c>
      <c r="F22" s="22">
        <v>0</v>
      </c>
      <c r="G22" s="19"/>
      <c r="H22" s="19"/>
      <c r="I22" s="19"/>
      <c r="J22" s="19"/>
      <c r="K22" s="22"/>
      <c r="L22" s="22"/>
      <c r="M22" s="19"/>
      <c r="N22" s="4">
        <f t="shared" si="1"/>
        <v>18</v>
      </c>
    </row>
    <row r="23" spans="1:14" x14ac:dyDescent="0.25">
      <c r="A23" s="6" t="s">
        <v>1</v>
      </c>
      <c r="B23" s="19">
        <v>8</v>
      </c>
      <c r="C23" s="19">
        <v>15</v>
      </c>
      <c r="D23" s="19">
        <v>5</v>
      </c>
      <c r="E23" s="19">
        <v>25</v>
      </c>
      <c r="F23" s="26">
        <v>25</v>
      </c>
      <c r="G23" s="19"/>
      <c r="H23" s="19"/>
      <c r="I23" s="19"/>
      <c r="J23" s="19"/>
      <c r="K23" s="19"/>
      <c r="L23" s="19"/>
      <c r="M23" s="19"/>
      <c r="N23" s="4">
        <f t="shared" si="1"/>
        <v>78</v>
      </c>
    </row>
    <row r="24" spans="1:14" x14ac:dyDescent="0.25">
      <c r="A24" s="6" t="s">
        <v>50</v>
      </c>
      <c r="B24" s="19"/>
      <c r="C24" s="19"/>
      <c r="D24" s="19"/>
      <c r="E24" s="19"/>
      <c r="F24" s="19">
        <v>626</v>
      </c>
      <c r="G24" s="19"/>
      <c r="H24" s="19"/>
      <c r="I24" s="19"/>
      <c r="J24" s="19"/>
      <c r="K24" s="19"/>
      <c r="L24" s="19"/>
      <c r="M24" s="19"/>
      <c r="N24" s="4">
        <f>SUM(F24:M24)</f>
        <v>626</v>
      </c>
    </row>
    <row r="25" spans="1:14" ht="15.75" x14ac:dyDescent="0.25">
      <c r="A25" s="3" t="s">
        <v>49</v>
      </c>
      <c r="B25" s="1"/>
      <c r="C25" s="1"/>
      <c r="D25" s="2"/>
      <c r="E25" s="1"/>
      <c r="F25" s="27">
        <v>16</v>
      </c>
      <c r="G25" s="1"/>
      <c r="H25" s="1"/>
      <c r="I25" s="1"/>
      <c r="J25" s="1"/>
      <c r="K25" s="1"/>
      <c r="L25" s="1"/>
      <c r="M25" s="1"/>
      <c r="N25" s="27">
        <f>SUM(F25:M25)</f>
        <v>16</v>
      </c>
    </row>
  </sheetData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DB308-F245-4E93-B254-A0C81530ED82}">
  <dimension ref="A1:E25"/>
  <sheetViews>
    <sheetView tabSelected="1" workbookViewId="0">
      <selection activeCell="L33" sqref="L33"/>
    </sheetView>
  </sheetViews>
  <sheetFormatPr defaultRowHeight="15" x14ac:dyDescent="0.25"/>
  <cols>
    <col min="1" max="1" width="27.140625" customWidth="1"/>
  </cols>
  <sheetData>
    <row r="1" spans="1:5" ht="23.25" x14ac:dyDescent="0.35">
      <c r="A1" s="13" t="s">
        <v>42</v>
      </c>
      <c r="B1" s="12"/>
      <c r="C1" s="12"/>
      <c r="D1" s="12"/>
      <c r="E1" s="12"/>
    </row>
    <row r="2" spans="1:5" ht="15.75" x14ac:dyDescent="0.25">
      <c r="A2" s="8"/>
      <c r="B2" s="8"/>
      <c r="C2" s="8"/>
      <c r="D2" s="8"/>
      <c r="E2" s="8"/>
    </row>
    <row r="3" spans="1:5" ht="15.75" x14ac:dyDescent="0.25">
      <c r="A3" s="3"/>
      <c r="B3" s="5">
        <v>2019</v>
      </c>
      <c r="C3" s="5">
        <v>2022</v>
      </c>
      <c r="D3" s="5">
        <v>2023</v>
      </c>
      <c r="E3" s="5">
        <v>2024</v>
      </c>
    </row>
    <row r="4" spans="1:5" ht="15.75" x14ac:dyDescent="0.25">
      <c r="A4" s="3"/>
      <c r="B4" s="4"/>
      <c r="C4" s="4"/>
      <c r="D4" s="4"/>
      <c r="E4" s="4"/>
    </row>
    <row r="5" spans="1:5" ht="15.75" x14ac:dyDescent="0.25">
      <c r="A5" s="3" t="s">
        <v>46</v>
      </c>
      <c r="B5" s="4">
        <f>902+254</f>
        <v>1156</v>
      </c>
      <c r="C5" s="4">
        <f>110+885</f>
        <v>995</v>
      </c>
      <c r="D5" s="4">
        <v>549</v>
      </c>
      <c r="E5" s="4">
        <f>+'2024'!N5</f>
        <v>597</v>
      </c>
    </row>
    <row r="6" spans="1:5" ht="15.75" x14ac:dyDescent="0.25">
      <c r="A6" s="3"/>
      <c r="B6" s="4"/>
      <c r="C6" s="4"/>
      <c r="D6" s="4"/>
      <c r="E6" s="4"/>
    </row>
    <row r="7" spans="1:5" ht="15.75" x14ac:dyDescent="0.25">
      <c r="A7" s="3"/>
      <c r="B7" s="4"/>
      <c r="C7" s="4"/>
      <c r="D7" s="4"/>
      <c r="E7" s="4"/>
    </row>
    <row r="8" spans="1:5" ht="15.75" x14ac:dyDescent="0.25">
      <c r="A8" s="3"/>
      <c r="B8" s="4"/>
      <c r="C8" s="4"/>
      <c r="D8" s="4"/>
      <c r="E8" s="4"/>
    </row>
    <row r="9" spans="1:5" ht="15.75" x14ac:dyDescent="0.25">
      <c r="A9" s="3" t="s">
        <v>47</v>
      </c>
      <c r="B9" s="4">
        <v>450</v>
      </c>
      <c r="C9" s="4">
        <v>55</v>
      </c>
      <c r="D9" s="4">
        <v>119</v>
      </c>
      <c r="E9" s="4">
        <f>+'2024'!N9</f>
        <v>39</v>
      </c>
    </row>
    <row r="10" spans="1:5" ht="15.75" x14ac:dyDescent="0.25">
      <c r="A10" s="3"/>
      <c r="B10" s="5"/>
      <c r="C10" s="5"/>
      <c r="D10" s="5"/>
      <c r="E10" s="5"/>
    </row>
    <row r="11" spans="1:5" ht="15.75" x14ac:dyDescent="0.25">
      <c r="A11" s="3"/>
      <c r="B11" s="4"/>
      <c r="C11" s="4"/>
      <c r="D11" s="4"/>
      <c r="E11" s="4"/>
    </row>
    <row r="12" spans="1:5" ht="15.75" x14ac:dyDescent="0.25">
      <c r="A12" s="3" t="s">
        <v>8</v>
      </c>
      <c r="B12" s="4">
        <v>1762</v>
      </c>
      <c r="C12" s="4">
        <v>303</v>
      </c>
      <c r="D12" s="4">
        <v>241</v>
      </c>
      <c r="E12" s="4">
        <f>+'2024'!N12</f>
        <v>1845</v>
      </c>
    </row>
    <row r="13" spans="1:5" x14ac:dyDescent="0.25">
      <c r="A13" s="2"/>
      <c r="B13" s="4"/>
      <c r="C13" s="4"/>
      <c r="D13" s="9"/>
      <c r="E13" s="9"/>
    </row>
    <row r="14" spans="1:5" ht="15.75" x14ac:dyDescent="0.25">
      <c r="A14" s="3"/>
      <c r="B14" s="4"/>
      <c r="C14" s="4"/>
      <c r="D14" s="4"/>
      <c r="E14" s="4"/>
    </row>
    <row r="15" spans="1:5" ht="15.75" x14ac:dyDescent="0.25">
      <c r="A15" s="3" t="s">
        <v>7</v>
      </c>
      <c r="B15" s="4">
        <v>134</v>
      </c>
      <c r="C15" s="4">
        <v>318</v>
      </c>
      <c r="D15" s="4">
        <v>284</v>
      </c>
      <c r="E15" s="4">
        <f>+'2024'!N15</f>
        <v>109</v>
      </c>
    </row>
    <row r="16" spans="1:5" ht="31.5" x14ac:dyDescent="0.25">
      <c r="A16" s="16" t="s">
        <v>26</v>
      </c>
      <c r="B16" s="4">
        <f>1741-134</f>
        <v>1607</v>
      </c>
      <c r="C16" s="4">
        <v>1741</v>
      </c>
      <c r="D16" s="4">
        <v>2025</v>
      </c>
      <c r="E16" s="4">
        <f>+D16+'2024'!N15</f>
        <v>2134</v>
      </c>
    </row>
    <row r="17" spans="1:5" ht="15.75" x14ac:dyDescent="0.25">
      <c r="A17" s="3"/>
      <c r="B17" s="4"/>
      <c r="C17" s="4"/>
      <c r="D17" s="4"/>
      <c r="E17" s="4"/>
    </row>
    <row r="18" spans="1:5" ht="15.75" x14ac:dyDescent="0.25">
      <c r="A18" s="3" t="s">
        <v>6</v>
      </c>
      <c r="B18" s="2">
        <v>78</v>
      </c>
      <c r="C18" s="2">
        <v>80</v>
      </c>
      <c r="D18" s="2">
        <v>96</v>
      </c>
      <c r="E18" s="2">
        <f>+'2024'!N18</f>
        <v>54</v>
      </c>
    </row>
    <row r="19" spans="1:5" ht="15.75" x14ac:dyDescent="0.25">
      <c r="A19" s="3" t="s">
        <v>43</v>
      </c>
      <c r="B19" s="4">
        <v>7246</v>
      </c>
      <c r="C19" s="4">
        <v>8055</v>
      </c>
      <c r="D19" s="4">
        <v>8195</v>
      </c>
      <c r="E19" s="4">
        <f>+'2024'!N19</f>
        <v>2980</v>
      </c>
    </row>
    <row r="20" spans="1:5" ht="15.75" x14ac:dyDescent="0.25">
      <c r="A20" s="3" t="s">
        <v>44</v>
      </c>
      <c r="B20" s="4">
        <v>903</v>
      </c>
      <c r="C20" s="4">
        <v>1356</v>
      </c>
      <c r="D20" s="4">
        <v>903</v>
      </c>
      <c r="E20" s="4">
        <f>+'2024'!N20</f>
        <v>283</v>
      </c>
    </row>
    <row r="21" spans="1:5" ht="15.75" x14ac:dyDescent="0.25">
      <c r="A21" s="3" t="s">
        <v>45</v>
      </c>
      <c r="B21" s="4">
        <v>61</v>
      </c>
      <c r="C21" s="4">
        <v>94</v>
      </c>
      <c r="D21" s="4">
        <v>49</v>
      </c>
      <c r="E21" s="4">
        <f>+'2024'!N21</f>
        <v>25</v>
      </c>
    </row>
    <row r="22" spans="1:5" ht="15.75" x14ac:dyDescent="0.25">
      <c r="A22" s="3" t="s">
        <v>2</v>
      </c>
      <c r="B22" s="4"/>
      <c r="C22" s="4">
        <v>20</v>
      </c>
      <c r="D22" s="4">
        <v>39</v>
      </c>
      <c r="E22" s="4">
        <f>+'2024'!N22</f>
        <v>18</v>
      </c>
    </row>
    <row r="23" spans="1:5" x14ac:dyDescent="0.25">
      <c r="A23" s="6" t="s">
        <v>1</v>
      </c>
      <c r="B23" s="4"/>
      <c r="C23" s="4"/>
      <c r="D23" s="4">
        <v>136</v>
      </c>
      <c r="E23" s="4">
        <f>+'2024'!N23</f>
        <v>78</v>
      </c>
    </row>
    <row r="24" spans="1:5" x14ac:dyDescent="0.25">
      <c r="A24" s="6" t="str">
        <f>+'2024'!A24</f>
        <v>Facebook</v>
      </c>
      <c r="B24" s="4"/>
      <c r="C24" s="5"/>
      <c r="D24" s="5"/>
      <c r="E24" s="4">
        <f>+'2024'!N24</f>
        <v>626</v>
      </c>
    </row>
    <row r="25" spans="1:5" ht="15.75" x14ac:dyDescent="0.25">
      <c r="A25" s="3" t="str">
        <f>+'2024'!A25</f>
        <v>Instagram</v>
      </c>
      <c r="B25" s="1"/>
      <c r="C25" s="1"/>
      <c r="D25" s="2"/>
      <c r="E25" s="4">
        <f>+'2024'!N25</f>
        <v>16</v>
      </c>
    </row>
  </sheetData>
  <sheetProtection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</vt:lpstr>
      <vt:lpstr>2022</vt:lpstr>
      <vt:lpstr>2019</vt:lpstr>
      <vt:lpstr>2024</vt:lpstr>
      <vt:lpstr>tableau comparatif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 Biblio</cp:lastModifiedBy>
  <cp:lastPrinted>2024-06-03T16:55:09Z</cp:lastPrinted>
  <dcterms:created xsi:type="dcterms:W3CDTF">2023-08-28T15:17:27Z</dcterms:created>
  <dcterms:modified xsi:type="dcterms:W3CDTF">2024-06-10T15:31:25Z</dcterms:modified>
</cp:coreProperties>
</file>